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8E951F88-97CB-4DFE-AA77-329343187C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GM report" sheetId="5" r:id="rId1"/>
    <sheet name="TB" sheetId="57" r:id="rId2"/>
    <sheet name="GL" sheetId="6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57" l="1"/>
  <c r="G7" i="57"/>
  <c r="G8" i="57"/>
  <c r="G9" i="57"/>
  <c r="G10" i="57"/>
  <c r="G11" i="57"/>
  <c r="G12" i="57"/>
  <c r="G13" i="57"/>
  <c r="G14" i="57"/>
  <c r="G15" i="57"/>
  <c r="G16" i="57"/>
  <c r="G17" i="57"/>
  <c r="G18" i="57"/>
  <c r="G19" i="57"/>
  <c r="G20" i="57"/>
  <c r="G21" i="57"/>
  <c r="G22" i="57"/>
  <c r="G23" i="57"/>
  <c r="G24" i="57"/>
  <c r="G25" i="57"/>
  <c r="G26" i="57"/>
  <c r="G27" i="57"/>
  <c r="G28" i="57"/>
  <c r="G29" i="57"/>
  <c r="G30" i="57"/>
  <c r="G31" i="57"/>
  <c r="G32" i="57"/>
  <c r="G33" i="57"/>
  <c r="G34" i="57"/>
  <c r="G35" i="57"/>
  <c r="H17" i="57"/>
  <c r="F38" i="5"/>
  <c r="F14" i="5"/>
  <c r="I10" i="57"/>
  <c r="H20" i="57"/>
  <c r="D9" i="5" s="1"/>
  <c r="G5" i="57"/>
  <c r="H18" i="57" l="1"/>
  <c r="H21" i="57"/>
  <c r="H19" i="57"/>
  <c r="H24" i="57"/>
  <c r="H5" i="57"/>
  <c r="D32" i="5" s="1"/>
  <c r="D12" i="5"/>
  <c r="D28" i="5"/>
  <c r="F28" i="5"/>
  <c r="C40" i="57"/>
  <c r="D10" i="5" l="1"/>
  <c r="D13" i="5"/>
  <c r="D18" i="5"/>
  <c r="H15" i="57"/>
  <c r="D11" i="5" s="1"/>
  <c r="H30" i="57"/>
  <c r="D20" i="5" s="1"/>
  <c r="G40" i="57"/>
  <c r="H27" i="57"/>
  <c r="I27" i="57"/>
  <c r="I14" i="57"/>
  <c r="I13" i="57"/>
  <c r="H12" i="57"/>
  <c r="D36" i="5" s="1"/>
  <c r="H13" i="57"/>
  <c r="D37" i="5" s="1"/>
  <c r="B45" i="5"/>
  <c r="H23" i="57"/>
  <c r="D19" i="5" s="1"/>
  <c r="I23" i="57"/>
  <c r="H28" i="57"/>
  <c r="D17" i="5" s="1"/>
  <c r="H29" i="57"/>
  <c r="I29" i="57"/>
  <c r="I30" i="57"/>
  <c r="H33" i="57"/>
  <c r="I33" i="57"/>
  <c r="H34" i="57"/>
  <c r="I34" i="57"/>
  <c r="C36" i="57"/>
  <c r="E36" i="57"/>
  <c r="C38" i="57"/>
  <c r="E38" i="57"/>
  <c r="F38" i="57"/>
  <c r="D14" i="5" l="1"/>
  <c r="D38" i="5"/>
  <c r="H10" i="57"/>
  <c r="D31" i="5" s="1"/>
  <c r="D21" i="5"/>
  <c r="H14" i="57"/>
  <c r="G38" i="57"/>
  <c r="G36" i="57"/>
  <c r="D23" i="5" l="1"/>
  <c r="D45" i="5" s="1"/>
  <c r="H40" i="57"/>
  <c r="F34" i="5"/>
  <c r="F40" i="5" s="1"/>
  <c r="D34" i="5"/>
  <c r="D40" i="5" s="1"/>
  <c r="F21" i="5"/>
  <c r="H38" i="57"/>
  <c r="H36" i="57"/>
  <c r="F23" i="5" l="1"/>
  <c r="F45" i="5" s="1"/>
  <c r="F47" i="5" s="1"/>
  <c r="D44" i="5" s="1"/>
  <c r="D47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32" authorId="0" shapeId="0" xr:uid="{AA31F491-0816-4DF4-883B-5A5DDEEF2D1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sharedStrings.xml><?xml version="1.0" encoding="utf-8"?>
<sst xmlns="http://schemas.openxmlformats.org/spreadsheetml/2006/main" count="379" uniqueCount="170">
  <si>
    <t>General Ledger Activity Report</t>
  </si>
  <si>
    <t>Jrnl.</t>
  </si>
  <si>
    <t>Tran</t>
  </si>
  <si>
    <t>Code</t>
  </si>
  <si>
    <t>No.</t>
  </si>
  <si>
    <t>Date</t>
  </si>
  <si>
    <t>Acct.#</t>
  </si>
  <si>
    <t>Ref./Account Name</t>
  </si>
  <si>
    <t>Description</t>
  </si>
  <si>
    <t>Debits</t>
  </si>
  <si>
    <t>Credits</t>
  </si>
  <si>
    <t>Balance</t>
  </si>
  <si>
    <t>BEGINNING BALANCE</t>
  </si>
  <si>
    <t>ACCOUNT TOTALS</t>
  </si>
  <si>
    <t>TOTAL TRANSACTION</t>
  </si>
  <si>
    <t>HK$</t>
  </si>
  <si>
    <t>Income</t>
    <phoneticPr fontId="10" type="noConversion"/>
  </si>
  <si>
    <t>Assets</t>
    <phoneticPr fontId="10" type="noConversion"/>
  </si>
  <si>
    <t>Liabilities</t>
  </si>
  <si>
    <t>Net assets</t>
    <phoneticPr fontId="10" type="noConversion"/>
  </si>
  <si>
    <t>General Reserve</t>
  </si>
  <si>
    <t>Accumulated surplus brought forward</t>
    <phoneticPr fontId="10" type="noConversion"/>
  </si>
  <si>
    <t>Accumulated surplus carried forward</t>
    <phoneticPr fontId="10" type="noConversion"/>
  </si>
  <si>
    <t>Account</t>
  </si>
  <si>
    <t>Account Name</t>
  </si>
  <si>
    <t>HSBC #668 S/A</t>
  </si>
  <si>
    <t>C/A - Council</t>
  </si>
  <si>
    <t>Interest income</t>
  </si>
  <si>
    <t>Pitch fee</t>
  </si>
  <si>
    <t>Miscellaneous fee</t>
  </si>
  <si>
    <t>Equipment &amp; uniform exp</t>
  </si>
  <si>
    <t>Meeting expenses</t>
  </si>
  <si>
    <t>Bank Charges</t>
  </si>
  <si>
    <t>Dr/(Cr)</t>
    <phoneticPr fontId="8" type="noConversion"/>
  </si>
  <si>
    <t>Adj</t>
    <phoneticPr fontId="8" type="noConversion"/>
  </si>
  <si>
    <t>Bal per ledger</t>
    <phoneticPr fontId="8" type="noConversion"/>
  </si>
  <si>
    <t>Bal after adj</t>
    <phoneticPr fontId="8" type="noConversion"/>
  </si>
  <si>
    <t>Grouping</t>
    <phoneticPr fontId="8" type="noConversion"/>
  </si>
  <si>
    <t>Bank balance</t>
    <phoneticPr fontId="8" type="noConversion"/>
  </si>
  <si>
    <t>Accrued expenses</t>
    <phoneticPr fontId="8" type="noConversion"/>
  </si>
  <si>
    <t>League fee and related income</t>
    <phoneticPr fontId="8" type="noConversion"/>
  </si>
  <si>
    <t>Other income</t>
    <phoneticPr fontId="8" type="noConversion"/>
  </si>
  <si>
    <t>Sundry expenses</t>
    <phoneticPr fontId="8" type="noConversion"/>
  </si>
  <si>
    <t>Bank balance</t>
    <phoneticPr fontId="10" type="noConversion"/>
  </si>
  <si>
    <t>Other team fee</t>
    <phoneticPr fontId="8" type="noConversion"/>
  </si>
  <si>
    <t>HSBC #668 Euro S/A</t>
  </si>
  <si>
    <t>HSBC #668 C/A</t>
  </si>
  <si>
    <t>Subscription fee</t>
  </si>
  <si>
    <t>Exchange diff</t>
  </si>
  <si>
    <t>P/(L) for the  year</t>
    <phoneticPr fontId="8" type="noConversion"/>
  </si>
  <si>
    <t>J</t>
  </si>
  <si>
    <t>AR - Others</t>
  </si>
  <si>
    <t>AP - Others</t>
  </si>
  <si>
    <t>Retained surplus</t>
  </si>
  <si>
    <t>League expenses</t>
  </si>
  <si>
    <t>b/d</t>
  </si>
  <si>
    <t>Travelling</t>
  </si>
  <si>
    <t>Equity c/f</t>
    <phoneticPr fontId="8" type="noConversion"/>
  </si>
  <si>
    <r>
      <t>Subcription to oversea association</t>
    </r>
    <r>
      <rPr>
        <sz val="12"/>
        <color rgb="FF000000"/>
        <rFont val="Times New Roman"/>
        <family val="1"/>
      </rPr>
      <t>s</t>
    </r>
    <phoneticPr fontId="8" type="noConversion"/>
  </si>
  <si>
    <r>
      <t xml:space="preserve">Due </t>
    </r>
    <r>
      <rPr>
        <sz val="12"/>
        <color rgb="FF000000"/>
        <rFont val="Times New Roman"/>
        <family val="1"/>
      </rPr>
      <t>to</t>
    </r>
    <r>
      <rPr>
        <sz val="12"/>
        <color indexed="8"/>
        <rFont val="Times New Roman"/>
        <family val="1"/>
      </rPr>
      <t xml:space="preserve"> Council</t>
    </r>
    <phoneticPr fontId="8" type="noConversion"/>
  </si>
  <si>
    <t>Club and Player fees</t>
    <phoneticPr fontId="8" type="noConversion"/>
  </si>
  <si>
    <t>League expenses</t>
    <phoneticPr fontId="8" type="noConversion"/>
  </si>
  <si>
    <t>Umpire fee received</t>
  </si>
  <si>
    <t>Umpire fee received</t>
    <phoneticPr fontId="8" type="noConversion"/>
  </si>
  <si>
    <t>Less: Expenditure</t>
    <phoneticPr fontId="10" type="noConversion"/>
  </si>
  <si>
    <t>Bank Interest</t>
  </si>
  <si>
    <t>Club &amp; Player fee</t>
  </si>
  <si>
    <t>Hockey Hong Kong, China - Masters' Section</t>
    <phoneticPr fontId="10" type="noConversion"/>
  </si>
  <si>
    <t>HSBC #668 GBP S/A</t>
  </si>
  <si>
    <t>HSBC #668 USD S/A</t>
  </si>
  <si>
    <t>Prepayments</t>
  </si>
  <si>
    <t>Subvention</t>
  </si>
  <si>
    <t>2023 WMH Asian Champion</t>
  </si>
  <si>
    <t>Bank Charge</t>
  </si>
  <si>
    <t>5203S</t>
  </si>
  <si>
    <t>2023 WMH Asian Champ-Sub</t>
  </si>
  <si>
    <t>Local international tournament</t>
    <phoneticPr fontId="8" type="noConversion"/>
  </si>
  <si>
    <t>Accounts payable</t>
    <phoneticPr fontId="8" type="noConversion"/>
  </si>
  <si>
    <t>opening</t>
  </si>
  <si>
    <t>Sponsorship income</t>
  </si>
  <si>
    <t>WMH - World Cup (Nov2024)</t>
  </si>
  <si>
    <t>LIEs 23-24</t>
  </si>
  <si>
    <t>Sundry income</t>
    <phoneticPr fontId="8" type="noConversion"/>
  </si>
  <si>
    <t>Sponsorship income</t>
    <phoneticPr fontId="8" type="noConversion"/>
  </si>
  <si>
    <t>league fee 24-25</t>
  </si>
  <si>
    <t>Income Statement for the Year Ended 31 March 2026</t>
  </si>
  <si>
    <t>2026</t>
  </si>
  <si>
    <t>2025</t>
  </si>
  <si>
    <t>Statement of Financial Position as at 31 March 2026</t>
  </si>
  <si>
    <t>Date : 31/03/2026</t>
  </si>
  <si>
    <t>Subscription income</t>
  </si>
  <si>
    <t>2025 WMH surplus</t>
  </si>
  <si>
    <t>Misc expenses</t>
  </si>
  <si>
    <t>5119S</t>
  </si>
  <si>
    <t>Subscription fee paid</t>
  </si>
  <si>
    <t>Tournament surplus</t>
  </si>
  <si>
    <r>
      <rPr>
        <sz val="12"/>
        <color rgb="FF000000"/>
        <rFont val="Times New Roman"/>
        <family val="1"/>
      </rPr>
      <t>Surplus/(Deficit)</t>
    </r>
    <r>
      <rPr>
        <sz val="12"/>
        <color indexed="8"/>
        <rFont val="Times New Roman"/>
        <family val="1"/>
      </rPr>
      <t xml:space="preserve"> for the year</t>
    </r>
  </si>
  <si>
    <t>Accounts receivable and prepayments</t>
  </si>
  <si>
    <t>HockeyHK - Masters 25-26</t>
  </si>
  <si>
    <t>Time : 12:58 AM</t>
  </si>
  <si>
    <t>**************</t>
  </si>
  <si>
    <t>Year ended 31 Mar 2026</t>
  </si>
  <si>
    <t>From : 01/04/25 To : 31/03/26</t>
  </si>
  <si>
    <t>28/04/25</t>
  </si>
  <si>
    <t>28/05/25</t>
  </si>
  <si>
    <t>20/06/25</t>
  </si>
  <si>
    <t>PV25260602</t>
  </si>
  <si>
    <t>WL2425-League Fee</t>
  </si>
  <si>
    <t>21/06/25</t>
  </si>
  <si>
    <t>PV25260603</t>
  </si>
  <si>
    <t>WL2425-Admin Fee</t>
  </si>
  <si>
    <t>28/06/25</t>
  </si>
  <si>
    <t>18/07/25</t>
  </si>
  <si>
    <t>PV25260701</t>
  </si>
  <si>
    <t>WL2425-Walkover fines</t>
  </si>
  <si>
    <t>19/07/25</t>
  </si>
  <si>
    <t>PV25260702</t>
  </si>
  <si>
    <t>WL2425-Add players fee</t>
  </si>
  <si>
    <t>26/07/25</t>
  </si>
  <si>
    <t>PV25260704</t>
  </si>
  <si>
    <t>WL2425-Club Umpire fee</t>
  </si>
  <si>
    <t>28/07/25</t>
  </si>
  <si>
    <t>28/08/25</t>
  </si>
  <si>
    <t>27/09/25</t>
  </si>
  <si>
    <t>28/10/25</t>
  </si>
  <si>
    <t>28/11/25</t>
  </si>
  <si>
    <t>27/12/25</t>
  </si>
  <si>
    <t>28/01/26</t>
  </si>
  <si>
    <t>25/02/26</t>
  </si>
  <si>
    <t>PV25260202</t>
  </si>
  <si>
    <t>WL2526-Club Umpire fee</t>
  </si>
  <si>
    <t>28/02/26</t>
  </si>
  <si>
    <t>28/03/26</t>
  </si>
  <si>
    <t>31/03/26</t>
  </si>
  <si>
    <t>bal = 297222.86</t>
  </si>
  <si>
    <t>GBP17716.13 @10.055</t>
  </si>
  <si>
    <t>GBP17716.13 @10.3825</t>
  </si>
  <si>
    <t>Bank Interest GBP11.04</t>
  </si>
  <si>
    <t>Bank Interest GBP11.05</t>
  </si>
  <si>
    <t>bal = GBP17738.22</t>
  </si>
  <si>
    <t>@10.3825 = 184167.07</t>
  </si>
  <si>
    <t>USD1113.72 @7.7805</t>
  </si>
  <si>
    <t>USD1113.72 @7.8385</t>
  </si>
  <si>
    <t>Bank Interest USD2.11</t>
  </si>
  <si>
    <t>Bank Interest USD1.46</t>
  </si>
  <si>
    <t>bal = USD1117.29</t>
  </si>
  <si>
    <t>@7.8385 = 8757.87</t>
  </si>
  <si>
    <t>EUR190.23 @8.4195</t>
  </si>
  <si>
    <t>EUR190.23 @9.07275</t>
  </si>
  <si>
    <t>190.23@9.07275=1725.91</t>
  </si>
  <si>
    <t>26/02/26</t>
  </si>
  <si>
    <t>P252602020</t>
  </si>
  <si>
    <t>WHM 2026 fee GBP3600</t>
  </si>
  <si>
    <t>paid 30/5</t>
  </si>
  <si>
    <t>team fee $350x9 players</t>
  </si>
  <si>
    <t>13/11/25</t>
  </si>
  <si>
    <t>PC25261103</t>
  </si>
  <si>
    <t>equipment to HKFC</t>
  </si>
  <si>
    <t>20/01/26</t>
  </si>
  <si>
    <t>P252601033</t>
  </si>
  <si>
    <t>TT Charge</t>
  </si>
  <si>
    <t>P252601034</t>
  </si>
  <si>
    <t>WMH GBP425 subscription</t>
  </si>
  <si>
    <t>P252602021</t>
  </si>
  <si>
    <t>27/02/26</t>
  </si>
  <si>
    <t>R252602022</t>
  </si>
  <si>
    <t>WMH 2025 income</t>
  </si>
  <si>
    <t>HKFC $200 x 54 men</t>
  </si>
  <si>
    <t>24/09/25</t>
  </si>
  <si>
    <t>25-26 team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</si>
</sst>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29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136"/>
    </font>
    <font>
      <sz val="11"/>
      <color theme="1"/>
      <name val="Times New Roman"/>
      <family val="2"/>
      <charset val="136"/>
    </font>
    <font>
      <sz val="11"/>
      <color theme="1"/>
      <name val="Times New Roman"/>
      <family val="2"/>
      <charset val="136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sz val="9"/>
      <name val="細明體"/>
      <family val="3"/>
      <charset val="136"/>
    </font>
    <font>
      <b/>
      <sz val="14"/>
      <name val="Times New Roman"/>
      <family val="1"/>
    </font>
    <font>
      <sz val="9"/>
      <name val="新細明體"/>
      <family val="1"/>
      <charset val="136"/>
    </font>
    <font>
      <b/>
      <sz val="12"/>
      <name val="Times New Roman"/>
      <family val="1"/>
    </font>
    <font>
      <sz val="12"/>
      <name val="新細明體"/>
      <family val="1"/>
      <charset val="136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b/>
      <sz val="12"/>
      <color indexed="8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</font>
    <font>
      <sz val="12"/>
      <color theme="1"/>
      <name val="Calibri"/>
      <family val="2"/>
      <charset val="136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6"/>
      <color rgb="FF000000"/>
      <name val="Tahoma"/>
      <family val="2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Times New Roman"/>
      <family val="1"/>
    </font>
    <font>
      <sz val="11"/>
      <color theme="1"/>
      <name val="Calibri"/>
      <family val="2"/>
      <charset val="13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4">
    <xf numFmtId="0" fontId="0" fillId="0" borderId="0"/>
    <xf numFmtId="0" fontId="18" fillId="0" borderId="0">
      <alignment vertical="center"/>
    </xf>
    <xf numFmtId="0" fontId="12" fillId="0" borderId="0">
      <alignment vertical="center"/>
    </xf>
    <xf numFmtId="164" fontId="7" fillId="0" borderId="0" applyFont="0" applyFill="0" applyBorder="0" applyAlignment="0" applyProtection="0"/>
    <xf numFmtId="0" fontId="19" fillId="0" borderId="0">
      <alignment vertical="center"/>
    </xf>
    <xf numFmtId="0" fontId="4" fillId="0" borderId="0">
      <alignment vertical="center"/>
    </xf>
    <xf numFmtId="164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>
      <alignment vertical="center"/>
    </xf>
    <xf numFmtId="0" fontId="1" fillId="0" borderId="0"/>
  </cellStyleXfs>
  <cellXfs count="65">
    <xf numFmtId="0" fontId="0" fillId="0" borderId="0" xfId="0"/>
    <xf numFmtId="0" fontId="9" fillId="0" borderId="0" xfId="0" applyFont="1"/>
    <xf numFmtId="0" fontId="11" fillId="0" borderId="0" xfId="0" applyFont="1"/>
    <xf numFmtId="0" fontId="13" fillId="0" borderId="0" xfId="0" applyFont="1"/>
    <xf numFmtId="0" fontId="11" fillId="0" borderId="0" xfId="0" applyFont="1" applyAlignment="1">
      <alignment horizontal="center" wrapText="1"/>
    </xf>
    <xf numFmtId="0" fontId="14" fillId="0" borderId="0" xfId="0" quotePrefix="1" applyFont="1" applyAlignment="1">
      <alignment horizontal="center" wrapText="1"/>
    </xf>
    <xf numFmtId="0" fontId="13" fillId="0" borderId="0" xfId="0" applyFont="1" applyAlignment="1">
      <alignment horizontal="center"/>
    </xf>
    <xf numFmtId="165" fontId="13" fillId="0" borderId="0" xfId="3" applyNumberFormat="1" applyFont="1"/>
    <xf numFmtId="165" fontId="13" fillId="0" borderId="1" xfId="3" applyNumberFormat="1" applyFont="1" applyBorder="1"/>
    <xf numFmtId="165" fontId="13" fillId="0" borderId="2" xfId="3" applyNumberFormat="1" applyFont="1" applyBorder="1"/>
    <xf numFmtId="165" fontId="13" fillId="0" borderId="3" xfId="3" applyNumberFormat="1" applyFont="1" applyBorder="1"/>
    <xf numFmtId="165" fontId="13" fillId="0" borderId="4" xfId="3" applyNumberFormat="1" applyFont="1" applyBorder="1"/>
    <xf numFmtId="165" fontId="13" fillId="0" borderId="5" xfId="3" applyNumberFormat="1" applyFont="1" applyBorder="1"/>
    <xf numFmtId="165" fontId="14" fillId="0" borderId="0" xfId="3" applyNumberFormat="1" applyFont="1"/>
    <xf numFmtId="165" fontId="13" fillId="0" borderId="6" xfId="3" applyNumberFormat="1" applyFont="1" applyBorder="1"/>
    <xf numFmtId="165" fontId="11" fillId="0" borderId="0" xfId="3" applyNumberFormat="1" applyFont="1" applyBorder="1"/>
    <xf numFmtId="0" fontId="15" fillId="0" borderId="0" xfId="0" applyFont="1"/>
    <xf numFmtId="0" fontId="14" fillId="0" borderId="0" xfId="0" applyFont="1" applyAlignment="1">
      <alignment horizontal="center"/>
    </xf>
    <xf numFmtId="0" fontId="16" fillId="0" borderId="0" xfId="0" applyFont="1"/>
    <xf numFmtId="40" fontId="11" fillId="0" borderId="0" xfId="0" applyNumberFormat="1" applyFont="1"/>
    <xf numFmtId="0" fontId="17" fillId="0" borderId="0" xfId="0" applyFont="1"/>
    <xf numFmtId="0" fontId="5" fillId="0" borderId="0" xfId="0" applyFont="1" applyAlignment="1">
      <alignment horizontal="left"/>
    </xf>
    <xf numFmtId="164" fontId="0" fillId="0" borderId="0" xfId="3" applyFont="1"/>
    <xf numFmtId="0" fontId="5" fillId="0" borderId="0" xfId="0" applyFont="1"/>
    <xf numFmtId="164" fontId="6" fillId="0" borderId="0" xfId="3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7" xfId="0" applyFont="1" applyBorder="1"/>
    <xf numFmtId="164" fontId="5" fillId="0" borderId="7" xfId="3" applyFont="1" applyBorder="1"/>
    <xf numFmtId="164" fontId="5" fillId="0" borderId="0" xfId="3" applyFont="1" applyAlignment="1">
      <alignment horizontal="right"/>
    </xf>
    <xf numFmtId="164" fontId="5" fillId="0" borderId="0" xfId="3" applyFont="1" applyBorder="1"/>
    <xf numFmtId="164" fontId="5" fillId="0" borderId="8" xfId="3" applyFont="1" applyBorder="1" applyAlignment="1">
      <alignment horizontal="right"/>
    </xf>
    <xf numFmtId="164" fontId="0" fillId="0" borderId="0" xfId="0" applyNumberFormat="1"/>
    <xf numFmtId="0" fontId="5" fillId="0" borderId="0" xfId="2" applyFont="1" applyAlignment="1">
      <alignment horizontal="left" vertical="center"/>
    </xf>
    <xf numFmtId="4" fontId="5" fillId="0" borderId="0" xfId="2" applyNumberFormat="1" applyFont="1" applyAlignment="1">
      <alignment horizontal="right" vertical="center"/>
    </xf>
    <xf numFmtId="0" fontId="20" fillId="0" borderId="0" xfId="4" applyFont="1" applyAlignment="1">
      <alignment horizontal="left" vertical="center"/>
    </xf>
    <xf numFmtId="0" fontId="20" fillId="0" borderId="0" xfId="5" applyFont="1" applyAlignment="1">
      <alignment horizontal="left" vertical="center"/>
    </xf>
    <xf numFmtId="4" fontId="20" fillId="0" borderId="0" xfId="5" applyNumberFormat="1" applyFont="1" applyAlignment="1">
      <alignment horizontal="right" vertical="center"/>
    </xf>
    <xf numFmtId="0" fontId="20" fillId="0" borderId="0" xfId="5" applyFont="1" applyAlignment="1">
      <alignment horizontal="right" vertical="center"/>
    </xf>
    <xf numFmtId="165" fontId="13" fillId="0" borderId="0" xfId="3" applyNumberFormat="1" applyFont="1" applyBorder="1"/>
    <xf numFmtId="165" fontId="13" fillId="0" borderId="0" xfId="0" applyNumberFormat="1" applyFont="1"/>
    <xf numFmtId="4" fontId="20" fillId="0" borderId="0" xfId="7" applyNumberFormat="1" applyFont="1">
      <alignment vertical="center"/>
    </xf>
    <xf numFmtId="4" fontId="20" fillId="0" borderId="0" xfId="7" applyNumberFormat="1" applyFont="1" applyAlignment="1">
      <alignment horizontal="right" vertical="center"/>
    </xf>
    <xf numFmtId="0" fontId="20" fillId="0" borderId="0" xfId="9" applyFont="1" applyAlignment="1">
      <alignment horizontal="left" vertical="center"/>
    </xf>
    <xf numFmtId="4" fontId="20" fillId="0" borderId="0" xfId="9" applyNumberFormat="1" applyFont="1">
      <alignment vertical="center"/>
    </xf>
    <xf numFmtId="4" fontId="20" fillId="0" borderId="0" xfId="9" applyNumberFormat="1" applyFont="1" applyAlignment="1">
      <alignment horizontal="right" vertical="center"/>
    </xf>
    <xf numFmtId="0" fontId="20" fillId="0" borderId="0" xfId="9" applyFont="1" applyAlignment="1">
      <alignment horizontal="right" vertical="center"/>
    </xf>
    <xf numFmtId="0" fontId="14" fillId="0" borderId="0" xfId="0" applyFont="1"/>
    <xf numFmtId="0" fontId="20" fillId="0" borderId="0" xfId="9" applyFont="1">
      <alignment vertical="center"/>
    </xf>
    <xf numFmtId="0" fontId="20" fillId="0" borderId="0" xfId="13" applyFont="1" applyAlignment="1">
      <alignment horizontal="left"/>
    </xf>
    <xf numFmtId="4" fontId="20" fillId="0" borderId="0" xfId="13" applyNumberFormat="1" applyFont="1"/>
    <xf numFmtId="4" fontId="20" fillId="0" borderId="0" xfId="13" applyNumberFormat="1" applyFont="1" applyAlignment="1">
      <alignment horizontal="right"/>
    </xf>
    <xf numFmtId="0" fontId="20" fillId="0" borderId="0" xfId="13" applyFont="1" applyAlignment="1">
      <alignment horizontal="right"/>
    </xf>
    <xf numFmtId="0" fontId="20" fillId="0" borderId="0" xfId="0" applyFont="1" applyAlignment="1">
      <alignment horizontal="left"/>
    </xf>
    <xf numFmtId="0" fontId="20" fillId="0" borderId="0" xfId="0" applyFont="1"/>
    <xf numFmtId="0" fontId="22" fillId="0" borderId="0" xfId="0" applyFont="1" applyAlignment="1">
      <alignment horizontal="center"/>
    </xf>
    <xf numFmtId="164" fontId="20" fillId="0" borderId="0" xfId="3" applyFont="1"/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64" fontId="21" fillId="0" borderId="0" xfId="3" applyFont="1" applyAlignment="1">
      <alignment horizontal="center"/>
    </xf>
    <xf numFmtId="0" fontId="20" fillId="0" borderId="9" xfId="0" applyFont="1" applyBorder="1"/>
    <xf numFmtId="164" fontId="20" fillId="0" borderId="9" xfId="3" applyFont="1" applyBorder="1"/>
    <xf numFmtId="164" fontId="20" fillId="0" borderId="0" xfId="3" applyFont="1" applyAlignment="1">
      <alignment horizontal="right"/>
    </xf>
    <xf numFmtId="14" fontId="20" fillId="0" borderId="0" xfId="0" applyNumberFormat="1" applyFont="1" applyAlignment="1">
      <alignment horizontal="left"/>
    </xf>
  </cellXfs>
  <cellStyles count="14">
    <cellStyle name="Comma" xfId="3" builtinId="3"/>
    <cellStyle name="Comma 2" xfId="6" xr:uid="{985249A0-70DB-46A2-871F-230D855D132A}"/>
    <cellStyle name="Comma 3" xfId="8" xr:uid="{70DA272D-9732-4417-8E29-D4204086A512}"/>
    <cellStyle name="Comma 4" xfId="10" xr:uid="{1D80A202-991C-405A-84FD-D37FCFC5C72E}"/>
    <cellStyle name="Comma 5" xfId="12" xr:uid="{16579928-722A-41CF-A7F5-079522CDA27C}"/>
    <cellStyle name="Normal" xfId="0" builtinId="0"/>
    <cellStyle name="Normal 2" xfId="1" xr:uid="{00000000-0005-0000-0000-000000000000}"/>
    <cellStyle name="Normal 3" xfId="5" xr:uid="{75096B85-2CE9-4CB5-914A-00DF3A3B5BFD}"/>
    <cellStyle name="Normal 4" xfId="7" xr:uid="{9187926D-06A4-4989-9055-4CC7112FFD1A}"/>
    <cellStyle name="Normal 5" xfId="9" xr:uid="{D531D43E-421E-4244-80A3-EE97219E76D8}"/>
    <cellStyle name="Normal 6" xfId="11" xr:uid="{38DA3DEA-ABD9-4B62-BD05-27CC9A68E185}"/>
    <cellStyle name="Normal 7" xfId="13" xr:uid="{2BCB6DC6-D654-43CA-B322-00FD88509017}"/>
    <cellStyle name="一般 2" xfId="4" xr:uid="{00000000-0005-0000-0000-000002000000}"/>
    <cellStyle name="一般_TB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51"/>
  <sheetViews>
    <sheetView tabSelected="1" zoomScaleNormal="100" workbookViewId="0">
      <selection activeCell="B45" sqref="B45"/>
    </sheetView>
  </sheetViews>
  <sheetFormatPr defaultColWidth="10" defaultRowHeight="15.5"/>
  <cols>
    <col min="1" max="1" width="2.54296875" style="3" customWidth="1"/>
    <col min="2" max="2" width="39.26953125" style="3" customWidth="1"/>
    <col min="3" max="3" width="7.453125" style="3" customWidth="1"/>
    <col min="4" max="4" width="15.7265625" style="3" customWidth="1"/>
    <col min="5" max="5" width="5.453125" style="3" customWidth="1"/>
    <col min="6" max="6" width="15.7265625" style="3" customWidth="1"/>
    <col min="7" max="16384" width="10" style="3"/>
  </cols>
  <sheetData>
    <row r="1" spans="2:6" ht="17.5">
      <c r="B1" s="1" t="s">
        <v>67</v>
      </c>
    </row>
    <row r="2" spans="2:6" ht="17.5">
      <c r="B2" s="1"/>
    </row>
    <row r="3" spans="2:6" ht="18">
      <c r="B3" s="20" t="s">
        <v>85</v>
      </c>
    </row>
    <row r="4" spans="2:6">
      <c r="D4" s="4"/>
      <c r="F4" s="4"/>
    </row>
    <row r="5" spans="2:6">
      <c r="D5" s="4"/>
      <c r="F5" s="4"/>
    </row>
    <row r="6" spans="2:6">
      <c r="D6" s="5" t="s">
        <v>86</v>
      </c>
      <c r="F6" s="5" t="s">
        <v>87</v>
      </c>
    </row>
    <row r="7" spans="2:6">
      <c r="D7" s="6" t="s">
        <v>15</v>
      </c>
      <c r="F7" s="6" t="s">
        <v>15</v>
      </c>
    </row>
    <row r="8" spans="2:6">
      <c r="B8" s="2" t="s">
        <v>16</v>
      </c>
      <c r="C8" s="7"/>
      <c r="D8" s="7"/>
      <c r="E8" s="7"/>
      <c r="F8" s="7"/>
    </row>
    <row r="9" spans="2:6">
      <c r="B9" s="3" t="s">
        <v>95</v>
      </c>
      <c r="C9" s="7"/>
      <c r="D9" s="38">
        <f>-ROUND(TB!H20,)</f>
        <v>33211</v>
      </c>
      <c r="E9" s="7"/>
      <c r="F9" s="7">
        <v>0</v>
      </c>
    </row>
    <row r="10" spans="2:6">
      <c r="B10" s="3" t="s">
        <v>83</v>
      </c>
      <c r="C10" s="7"/>
      <c r="D10" s="38">
        <f>-ROUND(TB!H19,)</f>
        <v>0</v>
      </c>
      <c r="E10" s="7"/>
      <c r="F10" s="7">
        <v>20000</v>
      </c>
    </row>
    <row r="11" spans="2:6">
      <c r="B11" s="3" t="s">
        <v>60</v>
      </c>
      <c r="C11" s="7"/>
      <c r="D11" s="38">
        <f>-ROUND(TB!H15,)</f>
        <v>55200</v>
      </c>
      <c r="E11" s="7"/>
      <c r="F11" s="7">
        <v>44100</v>
      </c>
    </row>
    <row r="12" spans="2:6">
      <c r="B12" s="3" t="s">
        <v>63</v>
      </c>
      <c r="C12" s="7"/>
      <c r="D12" s="38">
        <f>-ROUND(TB!H17,)</f>
        <v>3080</v>
      </c>
      <c r="E12" s="7"/>
      <c r="F12" s="7">
        <v>4340</v>
      </c>
    </row>
    <row r="13" spans="2:6">
      <c r="B13" s="3" t="s">
        <v>41</v>
      </c>
      <c r="C13" s="7"/>
      <c r="D13" s="8">
        <f>-ROUND(TB!H21,)</f>
        <v>6675</v>
      </c>
      <c r="E13" s="7"/>
      <c r="F13" s="8">
        <v>6306</v>
      </c>
    </row>
    <row r="14" spans="2:6">
      <c r="C14" s="7"/>
      <c r="D14" s="7">
        <f>SUM(D9:D13)</f>
        <v>98166</v>
      </c>
      <c r="E14" s="7"/>
      <c r="F14" s="7">
        <f>SUM(F9:F13)</f>
        <v>74746</v>
      </c>
    </row>
    <row r="15" spans="2:6">
      <c r="C15" s="7"/>
      <c r="D15" s="7"/>
      <c r="E15" s="7"/>
      <c r="F15" s="7"/>
    </row>
    <row r="16" spans="2:6">
      <c r="B16" s="2" t="s">
        <v>64</v>
      </c>
      <c r="C16" s="7"/>
      <c r="D16" s="7"/>
      <c r="E16" s="7"/>
      <c r="F16" s="7"/>
    </row>
    <row r="17" spans="2:6">
      <c r="B17" s="3" t="s">
        <v>61</v>
      </c>
      <c r="C17" s="7"/>
      <c r="D17" s="9">
        <f>ROUND(TB!H28,)</f>
        <v>51950</v>
      </c>
      <c r="E17" s="7"/>
      <c r="F17" s="9">
        <v>36900</v>
      </c>
    </row>
    <row r="18" spans="2:6">
      <c r="B18" s="3" t="s">
        <v>76</v>
      </c>
      <c r="C18" s="7"/>
      <c r="D18" s="10">
        <f>ROUND(+TB!H24,)</f>
        <v>0</v>
      </c>
      <c r="E18" s="7"/>
      <c r="F18" s="10">
        <v>80845</v>
      </c>
    </row>
    <row r="19" spans="2:6">
      <c r="B19" s="3" t="s">
        <v>58</v>
      </c>
      <c r="C19" s="7"/>
      <c r="D19" s="10">
        <f>ROUND(TB!H23,)</f>
        <v>4480</v>
      </c>
      <c r="E19" s="7"/>
      <c r="F19" s="10">
        <v>0</v>
      </c>
    </row>
    <row r="20" spans="2:6">
      <c r="B20" s="3" t="s">
        <v>42</v>
      </c>
      <c r="C20" s="7"/>
      <c r="D20" s="11">
        <f>ROUND(TB!H30,)</f>
        <v>900</v>
      </c>
      <c r="E20" s="7"/>
      <c r="F20" s="11">
        <v>480</v>
      </c>
    </row>
    <row r="21" spans="2:6">
      <c r="C21" s="7"/>
      <c r="D21" s="12">
        <f>SUM(D17:D20)</f>
        <v>57330</v>
      </c>
      <c r="E21" s="7"/>
      <c r="F21" s="12">
        <f>SUM(F17:F20)</f>
        <v>118225</v>
      </c>
    </row>
    <row r="22" spans="2:6">
      <c r="B22" s="2"/>
      <c r="C22" s="7"/>
      <c r="D22" s="13"/>
      <c r="E22" s="13"/>
      <c r="F22" s="13"/>
    </row>
    <row r="23" spans="2:6" ht="16" thickBot="1">
      <c r="B23" s="3" t="s">
        <v>96</v>
      </c>
      <c r="C23" s="7"/>
      <c r="D23" s="14">
        <f>D14-D21</f>
        <v>40836</v>
      </c>
      <c r="E23" s="7"/>
      <c r="F23" s="14">
        <f>F14-F21</f>
        <v>-43479</v>
      </c>
    </row>
    <row r="24" spans="2:6" ht="16" thickTop="1">
      <c r="B24" s="2"/>
      <c r="C24" s="7"/>
      <c r="D24" s="15"/>
      <c r="E24" s="7"/>
      <c r="F24" s="15"/>
    </row>
    <row r="25" spans="2:6">
      <c r="B25" s="16"/>
    </row>
    <row r="26" spans="2:6" ht="18">
      <c r="B26" s="20" t="s">
        <v>88</v>
      </c>
    </row>
    <row r="27" spans="2:6" ht="18">
      <c r="B27" s="20"/>
    </row>
    <row r="28" spans="2:6">
      <c r="B28" s="2"/>
      <c r="D28" s="17" t="str">
        <f>+D6</f>
        <v>2026</v>
      </c>
      <c r="E28" s="17"/>
      <c r="F28" s="17" t="str">
        <f>+F6</f>
        <v>2025</v>
      </c>
    </row>
    <row r="29" spans="2:6">
      <c r="B29" s="2"/>
      <c r="D29" s="17" t="s">
        <v>15</v>
      </c>
      <c r="E29" s="17"/>
      <c r="F29" s="17" t="s">
        <v>15</v>
      </c>
    </row>
    <row r="30" spans="2:6">
      <c r="B30" s="2" t="s">
        <v>17</v>
      </c>
    </row>
    <row r="31" spans="2:6">
      <c r="B31" s="3" t="s">
        <v>97</v>
      </c>
      <c r="D31" s="38">
        <f>ROUND(TB!H10,)</f>
        <v>41379</v>
      </c>
      <c r="F31" s="7">
        <v>0</v>
      </c>
    </row>
    <row r="32" spans="2:6">
      <c r="B32" s="3" t="s">
        <v>43</v>
      </c>
      <c r="D32" s="8">
        <f>ROUND(TB!H5,)-1</f>
        <v>591873</v>
      </c>
      <c r="E32" s="7"/>
      <c r="F32" s="8">
        <v>626568</v>
      </c>
    </row>
    <row r="33" spans="2:6">
      <c r="D33" s="38"/>
      <c r="E33" s="7"/>
      <c r="F33" s="38"/>
    </row>
    <row r="34" spans="2:6">
      <c r="D34" s="39">
        <f>SUM(D31:D33)</f>
        <v>633252</v>
      </c>
      <c r="E34" s="7"/>
      <c r="F34" s="39">
        <f>SUM(F31:F33)</f>
        <v>626568</v>
      </c>
    </row>
    <row r="35" spans="2:6">
      <c r="B35" s="2" t="s">
        <v>18</v>
      </c>
      <c r="D35" s="7"/>
      <c r="E35" s="7"/>
      <c r="F35" s="7"/>
    </row>
    <row r="36" spans="2:6">
      <c r="B36" s="46" t="s">
        <v>77</v>
      </c>
      <c r="D36" s="9">
        <f>ROUND(TB!H12,)</f>
        <v>-3150</v>
      </c>
      <c r="E36" s="7"/>
      <c r="F36" s="9">
        <v>-36900</v>
      </c>
    </row>
    <row r="37" spans="2:6">
      <c r="B37" s="3" t="s">
        <v>59</v>
      </c>
      <c r="D37" s="11">
        <f>ROUND(TB!H13,)</f>
        <v>-536221</v>
      </c>
      <c r="E37" s="7"/>
      <c r="F37" s="11">
        <v>-536623</v>
      </c>
    </row>
    <row r="38" spans="2:6">
      <c r="D38" s="12">
        <f>+D36+D37</f>
        <v>-539371</v>
      </c>
      <c r="E38" s="7"/>
      <c r="F38" s="12">
        <f>+F36+F37</f>
        <v>-573523</v>
      </c>
    </row>
    <row r="39" spans="2:6">
      <c r="D39" s="7"/>
      <c r="E39" s="7"/>
      <c r="F39" s="7"/>
    </row>
    <row r="40" spans="2:6" ht="16" thickBot="1">
      <c r="B40" s="18" t="s">
        <v>19</v>
      </c>
      <c r="D40" s="14">
        <f>+D34+D38</f>
        <v>93881</v>
      </c>
      <c r="E40" s="7"/>
      <c r="F40" s="14">
        <f>+F34+F38</f>
        <v>53045</v>
      </c>
    </row>
    <row r="41" spans="2:6" ht="16" thickTop="1">
      <c r="D41" s="7"/>
      <c r="E41" s="7"/>
      <c r="F41" s="7"/>
    </row>
    <row r="42" spans="2:6">
      <c r="B42" s="2"/>
      <c r="D42" s="7"/>
      <c r="E42" s="7"/>
      <c r="F42" s="7"/>
    </row>
    <row r="43" spans="2:6">
      <c r="B43" s="19" t="s">
        <v>20</v>
      </c>
      <c r="D43" s="7"/>
      <c r="E43" s="7"/>
      <c r="F43" s="7"/>
    </row>
    <row r="44" spans="2:6">
      <c r="B44" s="3" t="s">
        <v>21</v>
      </c>
      <c r="D44" s="7">
        <f>+F47</f>
        <v>53045</v>
      </c>
      <c r="E44" s="7"/>
      <c r="F44" s="7">
        <v>96524</v>
      </c>
    </row>
    <row r="45" spans="2:6">
      <c r="B45" s="3" t="str">
        <f>+B23</f>
        <v>Surplus/(Deficit) for the year</v>
      </c>
      <c r="D45" s="8">
        <f>+D23</f>
        <v>40836</v>
      </c>
      <c r="E45" s="7"/>
      <c r="F45" s="8">
        <f>+F23</f>
        <v>-43479</v>
      </c>
    </row>
    <row r="46" spans="2:6">
      <c r="D46" s="7"/>
      <c r="E46" s="7"/>
      <c r="F46" s="7"/>
    </row>
    <row r="47" spans="2:6" ht="16" thickBot="1">
      <c r="B47" s="3" t="s">
        <v>22</v>
      </c>
      <c r="D47" s="14">
        <f>+D44+D45</f>
        <v>93881</v>
      </c>
      <c r="E47" s="7"/>
      <c r="F47" s="14">
        <f>+F44+F45</f>
        <v>53045</v>
      </c>
    </row>
    <row r="48" spans="2:6" ht="16" thickTop="1"/>
    <row r="51" spans="4:6">
      <c r="D51" s="39"/>
      <c r="F51" s="39"/>
    </row>
  </sheetData>
  <phoneticPr fontId="8" type="noConversion"/>
  <pageMargins left="0.74803149606299213" right="0.74803149606299213" top="0.86" bottom="0.98425196850393704" header="0.51181102362204722" footer="0.51181102362204722"/>
  <pageSetup paperSize="9" scale="9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40"/>
  <sheetViews>
    <sheetView topLeftCell="A22" workbookViewId="0">
      <selection activeCell="G5" sqref="G5:G35"/>
    </sheetView>
  </sheetViews>
  <sheetFormatPr defaultRowHeight="14.5"/>
  <cols>
    <col min="2" max="2" width="23.7265625" customWidth="1"/>
    <col min="3" max="3" width="12.7265625" style="22" customWidth="1"/>
    <col min="4" max="4" width="2.36328125" style="22" customWidth="1"/>
    <col min="5" max="5" width="13" customWidth="1"/>
    <col min="6" max="6" width="1.453125" customWidth="1"/>
    <col min="7" max="7" width="16.54296875" customWidth="1"/>
    <col min="8" max="8" width="12.453125" customWidth="1"/>
  </cols>
  <sheetData>
    <row r="2" spans="1:9">
      <c r="A2" s="23"/>
      <c r="B2" s="23"/>
      <c r="C2" s="24" t="s">
        <v>35</v>
      </c>
      <c r="D2" s="24"/>
      <c r="E2" t="s">
        <v>34</v>
      </c>
      <c r="G2" t="s">
        <v>36</v>
      </c>
      <c r="H2" t="s">
        <v>37</v>
      </c>
    </row>
    <row r="3" spans="1:9">
      <c r="A3" s="25" t="s">
        <v>23</v>
      </c>
      <c r="B3" s="25" t="s">
        <v>24</v>
      </c>
      <c r="C3" s="24" t="s">
        <v>33</v>
      </c>
      <c r="D3" s="24"/>
      <c r="E3" s="24" t="s">
        <v>33</v>
      </c>
      <c r="G3" s="24" t="s">
        <v>33</v>
      </c>
    </row>
    <row r="4" spans="1:9" ht="15" thickBot="1">
      <c r="A4" s="26"/>
      <c r="B4" s="26"/>
      <c r="C4" s="27"/>
      <c r="D4" s="29"/>
    </row>
    <row r="5" spans="1:9">
      <c r="A5" s="42">
        <v>11021</v>
      </c>
      <c r="B5" s="42" t="s">
        <v>46</v>
      </c>
      <c r="C5" s="50">
        <v>100000</v>
      </c>
      <c r="D5" s="44"/>
      <c r="G5" s="31">
        <f>SUM(C5:F5)</f>
        <v>100000</v>
      </c>
      <c r="H5" s="31">
        <f>SUM(G5:G9)</f>
        <v>591873.71</v>
      </c>
      <c r="I5" t="s">
        <v>38</v>
      </c>
    </row>
    <row r="6" spans="1:9">
      <c r="A6" s="42">
        <v>11022</v>
      </c>
      <c r="B6" s="42" t="s">
        <v>25</v>
      </c>
      <c r="C6" s="50">
        <v>297222.86</v>
      </c>
      <c r="D6" s="44"/>
      <c r="G6" s="31">
        <f t="shared" ref="G6:G35" si="0">SUM(C6:F6)</f>
        <v>297222.86</v>
      </c>
    </row>
    <row r="7" spans="1:9">
      <c r="A7" s="42">
        <v>11023</v>
      </c>
      <c r="B7" s="42" t="s">
        <v>68</v>
      </c>
      <c r="C7" s="50">
        <v>184167.07</v>
      </c>
      <c r="D7" s="44"/>
      <c r="G7" s="31">
        <f t="shared" si="0"/>
        <v>184167.07</v>
      </c>
    </row>
    <row r="8" spans="1:9">
      <c r="A8" s="42">
        <v>11024</v>
      </c>
      <c r="B8" s="42" t="s">
        <v>69</v>
      </c>
      <c r="C8" s="50">
        <v>8757.8700000000008</v>
      </c>
      <c r="D8" s="44"/>
      <c r="G8" s="31">
        <f t="shared" si="0"/>
        <v>8757.8700000000008</v>
      </c>
    </row>
    <row r="9" spans="1:9">
      <c r="A9" s="42">
        <v>11025</v>
      </c>
      <c r="B9" s="42" t="s">
        <v>45</v>
      </c>
      <c r="C9" s="50">
        <v>1725.91</v>
      </c>
      <c r="D9" s="44"/>
      <c r="G9" s="31">
        <f t="shared" si="0"/>
        <v>1725.91</v>
      </c>
    </row>
    <row r="10" spans="1:9">
      <c r="A10" s="42">
        <v>1104</v>
      </c>
      <c r="B10" s="42" t="s">
        <v>70</v>
      </c>
      <c r="C10" s="50">
        <v>38229.199999999997</v>
      </c>
      <c r="D10" s="44"/>
      <c r="G10" s="31">
        <f t="shared" si="0"/>
        <v>38229.199999999997</v>
      </c>
      <c r="H10" s="31">
        <f>+G10+G11</f>
        <v>41379.199999999997</v>
      </c>
      <c r="I10" t="str">
        <f>+B10</f>
        <v>Prepayments</v>
      </c>
    </row>
    <row r="11" spans="1:9">
      <c r="A11" s="34">
        <v>110503</v>
      </c>
      <c r="B11" s="34" t="s">
        <v>51</v>
      </c>
      <c r="C11" s="50">
        <v>3150</v>
      </c>
      <c r="D11" s="41"/>
      <c r="G11" s="31">
        <f t="shared" si="0"/>
        <v>3150</v>
      </c>
    </row>
    <row r="12" spans="1:9">
      <c r="A12" s="34">
        <v>210105</v>
      </c>
      <c r="B12" s="34" t="s">
        <v>52</v>
      </c>
      <c r="C12" s="49">
        <v>-3150</v>
      </c>
      <c r="D12" s="40"/>
      <c r="G12" s="31">
        <f t="shared" si="0"/>
        <v>-3150</v>
      </c>
      <c r="H12" s="31">
        <f>+G12</f>
        <v>-3150</v>
      </c>
      <c r="I12" t="s">
        <v>39</v>
      </c>
    </row>
    <row r="13" spans="1:9">
      <c r="A13" s="34">
        <v>21021</v>
      </c>
      <c r="B13" s="34" t="s">
        <v>26</v>
      </c>
      <c r="C13" s="49">
        <v>-536221.06000000006</v>
      </c>
      <c r="D13" s="43"/>
      <c r="G13" s="31">
        <f t="shared" si="0"/>
        <v>-536221.06000000006</v>
      </c>
      <c r="H13" s="31">
        <f>+G13</f>
        <v>-536221.06000000006</v>
      </c>
      <c r="I13" t="str">
        <f>+B13</f>
        <v>C/A - Council</v>
      </c>
    </row>
    <row r="14" spans="1:9">
      <c r="A14" s="34">
        <v>33</v>
      </c>
      <c r="B14" s="34" t="s">
        <v>53</v>
      </c>
      <c r="C14" s="49">
        <v>-53045.38</v>
      </c>
      <c r="D14" s="43"/>
      <c r="G14" s="31">
        <f t="shared" si="0"/>
        <v>-53045.38</v>
      </c>
      <c r="H14" s="31">
        <f>+G14</f>
        <v>-53045.38</v>
      </c>
      <c r="I14" t="str">
        <f>+B14</f>
        <v>Retained surplus</v>
      </c>
    </row>
    <row r="15" spans="1:9">
      <c r="A15" s="34">
        <v>4202</v>
      </c>
      <c r="B15" s="42" t="s">
        <v>66</v>
      </c>
      <c r="C15" s="49">
        <v>-44400</v>
      </c>
      <c r="D15" s="43"/>
      <c r="G15" s="31">
        <f t="shared" si="0"/>
        <v>-44400</v>
      </c>
      <c r="H15" s="31">
        <f>+G15+G16</f>
        <v>-55200</v>
      </c>
      <c r="I15" t="s">
        <v>40</v>
      </c>
    </row>
    <row r="16" spans="1:9">
      <c r="A16" s="48">
        <v>4201</v>
      </c>
      <c r="B16" s="48" t="s">
        <v>90</v>
      </c>
      <c r="C16" s="49">
        <v>-10800</v>
      </c>
      <c r="D16" s="40"/>
      <c r="G16" s="31">
        <f t="shared" si="0"/>
        <v>-10800</v>
      </c>
      <c r="H16" s="31"/>
    </row>
    <row r="17" spans="1:9">
      <c r="A17" s="21">
        <v>49</v>
      </c>
      <c r="B17" s="21" t="s">
        <v>62</v>
      </c>
      <c r="C17" s="49">
        <v>-3080</v>
      </c>
      <c r="D17" s="43"/>
      <c r="G17" s="31">
        <f t="shared" si="0"/>
        <v>-3080</v>
      </c>
      <c r="H17" s="31">
        <f>+G17</f>
        <v>-3080</v>
      </c>
      <c r="I17" s="21" t="s">
        <v>62</v>
      </c>
    </row>
    <row r="18" spans="1:9">
      <c r="A18" s="42">
        <v>410101</v>
      </c>
      <c r="B18" s="42" t="s">
        <v>71</v>
      </c>
      <c r="C18" s="43"/>
      <c r="D18" s="43"/>
      <c r="G18" s="31">
        <f t="shared" si="0"/>
        <v>0</v>
      </c>
      <c r="H18" s="31">
        <f>+G18</f>
        <v>0</v>
      </c>
      <c r="I18" s="42" t="s">
        <v>71</v>
      </c>
    </row>
    <row r="19" spans="1:9">
      <c r="A19" s="42">
        <v>48</v>
      </c>
      <c r="B19" s="42" t="s">
        <v>79</v>
      </c>
      <c r="C19" s="47"/>
      <c r="D19" s="43"/>
      <c r="G19" s="31">
        <f t="shared" si="0"/>
        <v>0</v>
      </c>
      <c r="H19" s="31">
        <f>+G19</f>
        <v>0</v>
      </c>
      <c r="I19" s="42" t="s">
        <v>79</v>
      </c>
    </row>
    <row r="20" spans="1:9">
      <c r="A20" s="48">
        <v>4203</v>
      </c>
      <c r="B20" s="48" t="s">
        <v>91</v>
      </c>
      <c r="C20" s="49">
        <v>-33211.480000000003</v>
      </c>
      <c r="D20" s="43"/>
      <c r="G20" s="31">
        <f t="shared" si="0"/>
        <v>-33211.480000000003</v>
      </c>
      <c r="H20" s="31">
        <f>+G20</f>
        <v>-33211.480000000003</v>
      </c>
      <c r="I20" s="42" t="s">
        <v>72</v>
      </c>
    </row>
    <row r="21" spans="1:9">
      <c r="A21" s="34">
        <v>46</v>
      </c>
      <c r="B21" s="34" t="s">
        <v>27</v>
      </c>
      <c r="C21" s="49">
        <v>-684.2</v>
      </c>
      <c r="D21" s="43"/>
      <c r="G21" s="31">
        <f t="shared" si="0"/>
        <v>-684.2</v>
      </c>
      <c r="H21" s="31">
        <f>+G21+G22</f>
        <v>-6675.09</v>
      </c>
      <c r="I21" s="34" t="s">
        <v>82</v>
      </c>
    </row>
    <row r="22" spans="1:9">
      <c r="A22" s="35">
        <v>43</v>
      </c>
      <c r="B22" s="35" t="s">
        <v>48</v>
      </c>
      <c r="C22" s="49">
        <v>-5990.89</v>
      </c>
      <c r="D22" s="44"/>
      <c r="G22" s="31">
        <f t="shared" si="0"/>
        <v>-5990.89</v>
      </c>
      <c r="H22" s="31"/>
    </row>
    <row r="23" spans="1:9">
      <c r="A23" s="32">
        <v>53010</v>
      </c>
      <c r="B23" s="32" t="s">
        <v>47</v>
      </c>
      <c r="C23" s="50">
        <v>4480.1000000000004</v>
      </c>
      <c r="D23" s="44"/>
      <c r="G23" s="31">
        <f t="shared" si="0"/>
        <v>4480.1000000000004</v>
      </c>
      <c r="H23" s="31">
        <f t="shared" ref="H23:H29" si="1">+G23</f>
        <v>4480.1000000000004</v>
      </c>
      <c r="I23" t="str">
        <f>+B23</f>
        <v>Subscription fee</v>
      </c>
    </row>
    <row r="24" spans="1:9">
      <c r="A24" s="42" t="s">
        <v>74</v>
      </c>
      <c r="B24" s="42" t="s">
        <v>75</v>
      </c>
      <c r="C24" s="43"/>
      <c r="D24" s="44"/>
      <c r="G24" s="31">
        <f t="shared" si="0"/>
        <v>0</v>
      </c>
      <c r="H24" s="31">
        <f>SUM(G24:G26)</f>
        <v>0</v>
      </c>
      <c r="I24" s="42" t="s">
        <v>72</v>
      </c>
    </row>
    <row r="25" spans="1:9">
      <c r="A25" s="42">
        <v>5204</v>
      </c>
      <c r="B25" s="42" t="s">
        <v>80</v>
      </c>
      <c r="C25" s="44"/>
      <c r="D25" s="44"/>
      <c r="G25" s="31">
        <f t="shared" si="0"/>
        <v>0</v>
      </c>
      <c r="H25" s="31"/>
    </row>
    <row r="26" spans="1:9">
      <c r="A26" s="42">
        <v>5206</v>
      </c>
      <c r="B26" s="42" t="s">
        <v>81</v>
      </c>
      <c r="C26" s="44"/>
      <c r="D26" s="44"/>
      <c r="G26" s="31">
        <f t="shared" si="0"/>
        <v>0</v>
      </c>
      <c r="H26" s="31"/>
    </row>
    <row r="27" spans="1:9">
      <c r="A27" s="21">
        <v>51006002</v>
      </c>
      <c r="B27" s="21" t="s">
        <v>28</v>
      </c>
      <c r="C27" s="28"/>
      <c r="D27" s="28"/>
      <c r="G27" s="31">
        <f t="shared" si="0"/>
        <v>0</v>
      </c>
      <c r="H27" s="31">
        <f t="shared" si="1"/>
        <v>0</v>
      </c>
      <c r="I27" t="str">
        <f>+B27</f>
        <v>Pitch fee</v>
      </c>
    </row>
    <row r="28" spans="1:9">
      <c r="A28" s="42">
        <v>5201</v>
      </c>
      <c r="B28" s="42" t="s">
        <v>54</v>
      </c>
      <c r="C28" s="50">
        <v>51950</v>
      </c>
      <c r="D28" s="44"/>
      <c r="G28" s="31">
        <f t="shared" si="0"/>
        <v>51950</v>
      </c>
      <c r="H28" s="31">
        <f t="shared" si="1"/>
        <v>51950</v>
      </c>
      <c r="I28" s="31" t="s">
        <v>54</v>
      </c>
    </row>
    <row r="29" spans="1:9">
      <c r="A29" s="21">
        <v>5205002</v>
      </c>
      <c r="B29" s="21" t="s">
        <v>44</v>
      </c>
      <c r="C29" s="28"/>
      <c r="D29" s="28"/>
      <c r="G29" s="31">
        <f t="shared" si="0"/>
        <v>0</v>
      </c>
      <c r="H29" s="31">
        <f t="shared" si="1"/>
        <v>0</v>
      </c>
      <c r="I29" t="str">
        <f>+B29</f>
        <v>Other team fee</v>
      </c>
    </row>
    <row r="30" spans="1:9">
      <c r="A30" s="21">
        <v>53001</v>
      </c>
      <c r="B30" s="21" t="s">
        <v>29</v>
      </c>
      <c r="C30" s="51">
        <v>200</v>
      </c>
      <c r="D30" s="37"/>
      <c r="G30" s="31">
        <f t="shared" si="0"/>
        <v>200</v>
      </c>
      <c r="H30" s="31">
        <f>SUM(G30:G32)</f>
        <v>900</v>
      </c>
      <c r="I30" t="str">
        <f>+B30</f>
        <v>Miscellaneous fee</v>
      </c>
    </row>
    <row r="31" spans="1:9">
      <c r="A31" s="21">
        <v>53011</v>
      </c>
      <c r="B31" s="21" t="s">
        <v>32</v>
      </c>
      <c r="C31" s="51">
        <v>700</v>
      </c>
      <c r="D31" s="45"/>
      <c r="G31" s="31">
        <f t="shared" si="0"/>
        <v>700</v>
      </c>
    </row>
    <row r="32" spans="1:9">
      <c r="A32" s="35">
        <v>5115</v>
      </c>
      <c r="B32" s="35" t="s">
        <v>56</v>
      </c>
      <c r="C32" s="36"/>
      <c r="D32" s="36"/>
      <c r="G32" s="31">
        <f t="shared" si="0"/>
        <v>0</v>
      </c>
    </row>
    <row r="33" spans="1:9">
      <c r="A33" s="21">
        <v>53005</v>
      </c>
      <c r="B33" s="21" t="s">
        <v>30</v>
      </c>
      <c r="C33" s="41"/>
      <c r="D33" s="41"/>
      <c r="G33" s="31">
        <f t="shared" si="0"/>
        <v>0</v>
      </c>
      <c r="H33" s="31">
        <f>+G33</f>
        <v>0</v>
      </c>
      <c r="I33" t="str">
        <f>+B33</f>
        <v>Equipment &amp; uniform exp</v>
      </c>
    </row>
    <row r="34" spans="1:9">
      <c r="A34" s="21">
        <v>53007001</v>
      </c>
      <c r="B34" s="21" t="s">
        <v>31</v>
      </c>
      <c r="C34" s="33"/>
      <c r="D34" s="33"/>
      <c r="G34" s="31">
        <f t="shared" si="0"/>
        <v>0</v>
      </c>
      <c r="H34" s="31">
        <f>+G34</f>
        <v>0</v>
      </c>
      <c r="I34" t="str">
        <f>+B34</f>
        <v>Meeting expenses</v>
      </c>
    </row>
    <row r="35" spans="1:9">
      <c r="A35" s="23"/>
      <c r="B35" s="23"/>
      <c r="C35" s="29"/>
      <c r="D35" s="29"/>
      <c r="G35" s="31">
        <f t="shared" si="0"/>
        <v>0</v>
      </c>
    </row>
    <row r="36" spans="1:9" ht="15" thickBot="1">
      <c r="A36" s="23"/>
      <c r="B36" s="23"/>
      <c r="C36" s="30">
        <f>SUM(C5:C35)</f>
        <v>-1.3824319466948509E-10</v>
      </c>
      <c r="D36" s="30"/>
      <c r="E36" s="30">
        <f>SUM(E5:E35)</f>
        <v>0</v>
      </c>
      <c r="G36" s="30">
        <f>SUM(G5:G35)</f>
        <v>-1.3824319466948509E-10</v>
      </c>
      <c r="H36" s="30">
        <f>SUM(H5:H35)</f>
        <v>-1.3824319466948509E-10</v>
      </c>
    </row>
    <row r="37" spans="1:9" ht="15" thickTop="1"/>
    <row r="38" spans="1:9">
      <c r="B38" t="s">
        <v>49</v>
      </c>
      <c r="C38" s="22">
        <f>-SUM(C15:C35)</f>
        <v>40836.47</v>
      </c>
      <c r="E38" s="22">
        <f>-SUM(E15:E35)</f>
        <v>0</v>
      </c>
      <c r="F38" s="22">
        <f>-SUM(F15:F35)</f>
        <v>0</v>
      </c>
      <c r="G38" s="22">
        <f>-SUM(G15:G35)</f>
        <v>40836.47</v>
      </c>
      <c r="H38" s="22">
        <f>-SUM(H15:H35)</f>
        <v>40836.47</v>
      </c>
    </row>
    <row r="39" spans="1:9">
      <c r="E39" s="22"/>
      <c r="F39" s="22"/>
      <c r="G39" s="22"/>
      <c r="H39" s="22"/>
    </row>
    <row r="40" spans="1:9">
      <c r="B40" t="s">
        <v>57</v>
      </c>
      <c r="C40" s="22">
        <f>-SUM(C15:C35)</f>
        <v>40836.47</v>
      </c>
      <c r="G40" s="22">
        <f>-SUM(G14:G35)</f>
        <v>93881.850000000035</v>
      </c>
      <c r="H40" s="22">
        <f>-SUM(H14:H35)</f>
        <v>93881.85</v>
      </c>
    </row>
  </sheetData>
  <phoneticPr fontId="8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2770-0DDD-46D1-8E75-CD3A54675EC1}">
  <dimension ref="A1:IU175"/>
  <sheetViews>
    <sheetView workbookViewId="0">
      <selection activeCell="F9" sqref="F9"/>
    </sheetView>
  </sheetViews>
  <sheetFormatPr defaultRowHeight="14.5"/>
  <cols>
    <col min="1" max="1" width="7.6328125" style="53" customWidth="1"/>
    <col min="2" max="2" width="11.6328125" style="53" customWidth="1"/>
    <col min="3" max="3" width="9.6328125" style="53" customWidth="1"/>
    <col min="4" max="4" width="11.6328125" style="53" customWidth="1"/>
    <col min="5" max="5" width="23.6328125" style="53" customWidth="1"/>
    <col min="6" max="6" width="24.6328125" style="53" customWidth="1"/>
    <col min="7" max="8" width="13.6328125" style="55" customWidth="1"/>
    <col min="9" max="9" width="14.6328125" style="55" customWidth="1"/>
    <col min="10" max="13" width="10.6328125" style="53" customWidth="1"/>
    <col min="14" max="255" width="8.7265625" style="53"/>
  </cols>
  <sheetData>
    <row r="1" spans="1:9" ht="20">
      <c r="A1" s="52" t="s">
        <v>89</v>
      </c>
      <c r="F1" s="54" t="s">
        <v>98</v>
      </c>
    </row>
    <row r="2" spans="1:9" ht="15.5">
      <c r="A2" s="52" t="s">
        <v>99</v>
      </c>
      <c r="F2" s="56" t="s">
        <v>100</v>
      </c>
    </row>
    <row r="3" spans="1:9">
      <c r="F3" s="57" t="s">
        <v>101</v>
      </c>
    </row>
    <row r="4" spans="1:9">
      <c r="F4" s="57" t="s">
        <v>100</v>
      </c>
    </row>
    <row r="6" spans="1:9" ht="15.5">
      <c r="F6" s="56" t="s">
        <v>0</v>
      </c>
    </row>
    <row r="7" spans="1:9">
      <c r="F7" s="58" t="s">
        <v>102</v>
      </c>
    </row>
    <row r="9" spans="1:9">
      <c r="A9" s="59" t="s">
        <v>1</v>
      </c>
      <c r="B9" s="59" t="s">
        <v>2</v>
      </c>
    </row>
    <row r="10" spans="1:9">
      <c r="A10" s="59" t="s">
        <v>3</v>
      </c>
      <c r="B10" s="59" t="s">
        <v>4</v>
      </c>
      <c r="C10" s="59" t="s">
        <v>5</v>
      </c>
      <c r="D10" s="59" t="s">
        <v>6</v>
      </c>
      <c r="E10" s="59" t="s">
        <v>7</v>
      </c>
      <c r="F10" s="59" t="s">
        <v>8</v>
      </c>
      <c r="G10" s="60" t="s">
        <v>9</v>
      </c>
      <c r="H10" s="60" t="s">
        <v>10</v>
      </c>
      <c r="I10" s="60" t="s">
        <v>11</v>
      </c>
    </row>
    <row r="11" spans="1:9" ht="15" thickBot="1">
      <c r="A11" s="61"/>
      <c r="B11" s="61"/>
      <c r="C11" s="61"/>
      <c r="D11" s="61"/>
      <c r="E11" s="61"/>
      <c r="F11" s="61"/>
      <c r="G11" s="62"/>
      <c r="H11" s="62"/>
      <c r="I11" s="62"/>
    </row>
    <row r="12" spans="1:9">
      <c r="D12" s="52">
        <v>11021</v>
      </c>
      <c r="E12" s="52" t="s">
        <v>46</v>
      </c>
      <c r="F12" s="52" t="s">
        <v>12</v>
      </c>
      <c r="I12" s="63">
        <v>0</v>
      </c>
    </row>
    <row r="13" spans="1:9">
      <c r="A13" s="52" t="s">
        <v>50</v>
      </c>
      <c r="B13" s="52">
        <v>1</v>
      </c>
      <c r="C13" s="64">
        <v>45661</v>
      </c>
      <c r="E13" s="52" t="s">
        <v>78</v>
      </c>
      <c r="F13" s="52" t="s">
        <v>55</v>
      </c>
      <c r="G13" s="63">
        <v>100000</v>
      </c>
      <c r="I13" s="63">
        <v>100000</v>
      </c>
    </row>
    <row r="14" spans="1:9" ht="15" thickBot="1">
      <c r="G14" s="62"/>
      <c r="H14" s="62"/>
    </row>
    <row r="15" spans="1:9">
      <c r="F15" s="52" t="s">
        <v>13</v>
      </c>
      <c r="G15" s="63">
        <v>100000</v>
      </c>
      <c r="H15" s="63">
        <v>0</v>
      </c>
    </row>
    <row r="17" spans="1:9">
      <c r="D17" s="52">
        <v>11022</v>
      </c>
      <c r="E17" s="52" t="s">
        <v>25</v>
      </c>
      <c r="F17" s="52" t="s">
        <v>12</v>
      </c>
      <c r="I17" s="63">
        <v>0</v>
      </c>
    </row>
    <row r="18" spans="1:9">
      <c r="A18" s="52" t="s">
        <v>50</v>
      </c>
      <c r="B18" s="52">
        <v>1</v>
      </c>
      <c r="C18" s="64">
        <v>45661</v>
      </c>
      <c r="E18" s="52" t="s">
        <v>78</v>
      </c>
      <c r="F18" s="52" t="s">
        <v>55</v>
      </c>
      <c r="G18" s="63">
        <v>338165.99</v>
      </c>
      <c r="I18" s="63">
        <v>338165.99</v>
      </c>
    </row>
    <row r="19" spans="1:9">
      <c r="A19" s="52">
        <v>4</v>
      </c>
      <c r="B19" s="52">
        <v>1</v>
      </c>
      <c r="C19" s="52" t="s">
        <v>103</v>
      </c>
      <c r="E19" s="52"/>
      <c r="F19" s="52" t="s">
        <v>65</v>
      </c>
      <c r="G19" s="63">
        <v>72.09</v>
      </c>
      <c r="I19" s="63">
        <v>338238.08</v>
      </c>
    </row>
    <row r="20" spans="1:9">
      <c r="A20" s="52">
        <v>5</v>
      </c>
      <c r="B20" s="52">
        <v>1</v>
      </c>
      <c r="C20" s="52" t="s">
        <v>104</v>
      </c>
      <c r="E20" s="52"/>
      <c r="F20" s="52" t="s">
        <v>65</v>
      </c>
      <c r="G20" s="63">
        <v>69.790000000000006</v>
      </c>
      <c r="I20" s="63">
        <v>338307.87</v>
      </c>
    </row>
    <row r="21" spans="1:9">
      <c r="A21" s="52">
        <v>6</v>
      </c>
      <c r="B21" s="52">
        <v>1</v>
      </c>
      <c r="C21" s="52" t="s">
        <v>105</v>
      </c>
      <c r="E21" s="52" t="s">
        <v>106</v>
      </c>
      <c r="F21" s="52" t="s">
        <v>107</v>
      </c>
      <c r="H21" s="63">
        <v>2250</v>
      </c>
      <c r="I21" s="63">
        <v>336057.87</v>
      </c>
    </row>
    <row r="22" spans="1:9">
      <c r="A22" s="52">
        <v>6</v>
      </c>
      <c r="B22" s="52">
        <v>2</v>
      </c>
      <c r="C22" s="52" t="s">
        <v>108</v>
      </c>
      <c r="E22" s="52" t="s">
        <v>109</v>
      </c>
      <c r="F22" s="52" t="s">
        <v>110</v>
      </c>
      <c r="H22" s="63">
        <v>35400</v>
      </c>
      <c r="I22" s="63">
        <v>300657.87</v>
      </c>
    </row>
    <row r="23" spans="1:9">
      <c r="A23" s="52">
        <v>6</v>
      </c>
      <c r="B23" s="52">
        <v>3</v>
      </c>
      <c r="C23" s="52" t="s">
        <v>111</v>
      </c>
      <c r="E23" s="52"/>
      <c r="F23" s="52" t="s">
        <v>65</v>
      </c>
      <c r="G23" s="63">
        <v>70.3</v>
      </c>
      <c r="I23" s="63">
        <v>300728.17</v>
      </c>
    </row>
    <row r="24" spans="1:9">
      <c r="A24" s="52">
        <v>7</v>
      </c>
      <c r="B24" s="52">
        <v>1</v>
      </c>
      <c r="C24" s="52" t="s">
        <v>112</v>
      </c>
      <c r="E24" s="52" t="s">
        <v>113</v>
      </c>
      <c r="F24" s="52" t="s">
        <v>114</v>
      </c>
      <c r="H24" s="63">
        <v>3500</v>
      </c>
      <c r="I24" s="63">
        <v>297228.17</v>
      </c>
    </row>
    <row r="25" spans="1:9">
      <c r="A25" s="52">
        <v>7</v>
      </c>
      <c r="B25" s="52">
        <v>2</v>
      </c>
      <c r="C25" s="52" t="s">
        <v>115</v>
      </c>
      <c r="E25" s="52" t="s">
        <v>116</v>
      </c>
      <c r="F25" s="52" t="s">
        <v>117</v>
      </c>
      <c r="H25" s="63">
        <v>3300</v>
      </c>
      <c r="I25" s="63">
        <v>293928.17</v>
      </c>
    </row>
    <row r="26" spans="1:9">
      <c r="A26" s="52">
        <v>7</v>
      </c>
      <c r="B26" s="52">
        <v>3</v>
      </c>
      <c r="C26" s="52" t="s">
        <v>118</v>
      </c>
      <c r="E26" s="52" t="s">
        <v>119</v>
      </c>
      <c r="F26" s="52" t="s">
        <v>120</v>
      </c>
      <c r="G26" s="63">
        <v>1680</v>
      </c>
      <c r="I26" s="63">
        <v>295608.17</v>
      </c>
    </row>
    <row r="27" spans="1:9">
      <c r="A27" s="52">
        <v>7</v>
      </c>
      <c r="B27" s="52">
        <v>4</v>
      </c>
      <c r="C27" s="52" t="s">
        <v>121</v>
      </c>
      <c r="E27" s="52"/>
      <c r="F27" s="52" t="s">
        <v>65</v>
      </c>
      <c r="G27" s="63">
        <v>61.62</v>
      </c>
      <c r="I27" s="63">
        <v>295669.78999999998</v>
      </c>
    </row>
    <row r="28" spans="1:9">
      <c r="A28" s="52">
        <v>8</v>
      </c>
      <c r="B28" s="52">
        <v>1</v>
      </c>
      <c r="C28" s="52" t="s">
        <v>122</v>
      </c>
      <c r="E28" s="52"/>
      <c r="F28" s="52" t="s">
        <v>65</v>
      </c>
      <c r="G28" s="63">
        <v>63.04</v>
      </c>
      <c r="I28" s="63">
        <v>295732.83</v>
      </c>
    </row>
    <row r="29" spans="1:9">
      <c r="A29" s="52">
        <v>9</v>
      </c>
      <c r="B29" s="52">
        <v>1</v>
      </c>
      <c r="C29" s="52" t="s">
        <v>123</v>
      </c>
      <c r="E29" s="52"/>
      <c r="F29" s="52" t="s">
        <v>65</v>
      </c>
      <c r="G29" s="63">
        <v>52.91</v>
      </c>
      <c r="I29" s="63">
        <v>295785.74</v>
      </c>
    </row>
    <row r="30" spans="1:9">
      <c r="A30" s="52">
        <v>10</v>
      </c>
      <c r="B30" s="52">
        <v>1</v>
      </c>
      <c r="C30" s="52" t="s">
        <v>124</v>
      </c>
      <c r="E30" s="52"/>
      <c r="F30" s="52" t="s">
        <v>65</v>
      </c>
      <c r="G30" s="63">
        <v>31.66</v>
      </c>
      <c r="I30" s="63">
        <v>295817.40000000002</v>
      </c>
    </row>
    <row r="31" spans="1:9">
      <c r="A31" s="52">
        <v>11</v>
      </c>
      <c r="B31" s="52">
        <v>1</v>
      </c>
      <c r="C31" s="52" t="s">
        <v>125</v>
      </c>
      <c r="E31" s="52"/>
      <c r="F31" s="52" t="s">
        <v>65</v>
      </c>
      <c r="G31" s="63">
        <v>3.52</v>
      </c>
      <c r="I31" s="63">
        <v>295820.92</v>
      </c>
    </row>
    <row r="32" spans="1:9">
      <c r="A32" s="52">
        <v>12</v>
      </c>
      <c r="B32" s="52">
        <v>1</v>
      </c>
      <c r="C32" s="52" t="s">
        <v>126</v>
      </c>
      <c r="E32" s="52"/>
      <c r="F32" s="52" t="s">
        <v>65</v>
      </c>
      <c r="G32" s="63">
        <v>0.47</v>
      </c>
      <c r="I32" s="63">
        <v>295821.39</v>
      </c>
    </row>
    <row r="33" spans="1:9">
      <c r="A33" s="52">
        <v>1</v>
      </c>
      <c r="B33" s="52">
        <v>1</v>
      </c>
      <c r="C33" s="52" t="s">
        <v>127</v>
      </c>
      <c r="E33" s="52"/>
      <c r="F33" s="52" t="s">
        <v>65</v>
      </c>
      <c r="G33" s="63">
        <v>0.51</v>
      </c>
      <c r="I33" s="63">
        <v>295821.90000000002</v>
      </c>
    </row>
    <row r="34" spans="1:9">
      <c r="A34" s="52">
        <v>2</v>
      </c>
      <c r="B34" s="52">
        <v>1</v>
      </c>
      <c r="C34" s="52" t="s">
        <v>128</v>
      </c>
      <c r="E34" s="52" t="s">
        <v>129</v>
      </c>
      <c r="F34" s="52" t="s">
        <v>130</v>
      </c>
      <c r="G34" s="63">
        <v>1400</v>
      </c>
      <c r="I34" s="63">
        <v>297221.90000000002</v>
      </c>
    </row>
    <row r="35" spans="1:9">
      <c r="A35" s="52">
        <v>2</v>
      </c>
      <c r="B35" s="52">
        <v>2</v>
      </c>
      <c r="C35" s="52" t="s">
        <v>131</v>
      </c>
      <c r="E35" s="52"/>
      <c r="F35" s="52" t="s">
        <v>65</v>
      </c>
      <c r="G35" s="63">
        <v>0.51</v>
      </c>
      <c r="I35" s="63">
        <v>297222.40999999997</v>
      </c>
    </row>
    <row r="36" spans="1:9">
      <c r="A36" s="52">
        <v>3</v>
      </c>
      <c r="B36" s="52">
        <v>1</v>
      </c>
      <c r="C36" s="52" t="s">
        <v>132</v>
      </c>
      <c r="E36" s="52"/>
      <c r="F36" s="52" t="s">
        <v>65</v>
      </c>
      <c r="G36" s="63">
        <v>0.45</v>
      </c>
      <c r="I36" s="63">
        <v>297222.86</v>
      </c>
    </row>
    <row r="37" spans="1:9">
      <c r="A37" s="52" t="s">
        <v>50</v>
      </c>
      <c r="B37" s="52">
        <v>2</v>
      </c>
      <c r="C37" s="52" t="s">
        <v>133</v>
      </c>
      <c r="E37" s="52"/>
      <c r="F37" s="52" t="s">
        <v>134</v>
      </c>
      <c r="G37" s="63">
        <v>0</v>
      </c>
      <c r="I37" s="63">
        <v>297222.86</v>
      </c>
    </row>
    <row r="38" spans="1:9" ht="15" thickBot="1">
      <c r="G38" s="62"/>
      <c r="H38" s="62"/>
    </row>
    <row r="39" spans="1:9">
      <c r="F39" s="52" t="s">
        <v>13</v>
      </c>
      <c r="G39" s="63">
        <v>341672.86</v>
      </c>
      <c r="H39" s="63">
        <v>44450</v>
      </c>
    </row>
    <row r="41" spans="1:9">
      <c r="D41" s="52">
        <v>11023</v>
      </c>
      <c r="E41" s="52" t="s">
        <v>68</v>
      </c>
      <c r="F41" s="52" t="s">
        <v>12</v>
      </c>
      <c r="I41" s="63">
        <v>0</v>
      </c>
    </row>
    <row r="42" spans="1:9">
      <c r="A42" s="52" t="s">
        <v>50</v>
      </c>
      <c r="B42" s="52">
        <v>1</v>
      </c>
      <c r="C42" s="64">
        <v>45661</v>
      </c>
      <c r="E42" s="52" t="s">
        <v>78</v>
      </c>
      <c r="F42" s="52" t="s">
        <v>135</v>
      </c>
      <c r="G42" s="63">
        <v>178135.69</v>
      </c>
      <c r="I42" s="63">
        <v>178135.69</v>
      </c>
    </row>
    <row r="43" spans="1:9">
      <c r="A43" s="52" t="s">
        <v>50</v>
      </c>
      <c r="B43" s="52">
        <v>1</v>
      </c>
      <c r="C43" s="64">
        <v>45661</v>
      </c>
      <c r="E43" s="52" t="s">
        <v>78</v>
      </c>
      <c r="F43" s="52" t="s">
        <v>136</v>
      </c>
      <c r="G43" s="63">
        <v>5802.03</v>
      </c>
      <c r="I43" s="63">
        <v>183937.72</v>
      </c>
    </row>
    <row r="44" spans="1:9">
      <c r="A44" s="52">
        <v>6</v>
      </c>
      <c r="B44" s="52">
        <v>4</v>
      </c>
      <c r="C44" s="52" t="s">
        <v>111</v>
      </c>
      <c r="E44" s="52"/>
      <c r="F44" s="52" t="s">
        <v>137</v>
      </c>
      <c r="G44" s="63">
        <v>114.62</v>
      </c>
      <c r="I44" s="63">
        <v>184052.34</v>
      </c>
    </row>
    <row r="45" spans="1:9">
      <c r="A45" s="52">
        <v>12</v>
      </c>
      <c r="B45" s="52">
        <v>1</v>
      </c>
      <c r="C45" s="52" t="s">
        <v>126</v>
      </c>
      <c r="E45" s="52"/>
      <c r="F45" s="52" t="s">
        <v>138</v>
      </c>
      <c r="G45" s="63">
        <v>114.73</v>
      </c>
      <c r="I45" s="63">
        <v>184167.07</v>
      </c>
    </row>
    <row r="46" spans="1:9">
      <c r="A46" s="52" t="s">
        <v>50</v>
      </c>
      <c r="B46" s="52">
        <v>2</v>
      </c>
      <c r="C46" s="52" t="s">
        <v>133</v>
      </c>
      <c r="E46" s="52"/>
      <c r="F46" s="52" t="s">
        <v>139</v>
      </c>
      <c r="G46" s="63">
        <v>0</v>
      </c>
      <c r="I46" s="63">
        <v>184167.07</v>
      </c>
    </row>
    <row r="47" spans="1:9">
      <c r="A47" s="52" t="s">
        <v>50</v>
      </c>
      <c r="B47" s="52">
        <v>2</v>
      </c>
      <c r="C47" s="52" t="s">
        <v>133</v>
      </c>
      <c r="E47" s="52"/>
      <c r="F47" s="52" t="s">
        <v>140</v>
      </c>
      <c r="G47" s="63">
        <v>0</v>
      </c>
      <c r="I47" s="63">
        <v>184167.07</v>
      </c>
    </row>
    <row r="48" spans="1:9" ht="15" thickBot="1">
      <c r="G48" s="62"/>
      <c r="H48" s="62"/>
    </row>
    <row r="49" spans="1:9">
      <c r="F49" s="52" t="s">
        <v>13</v>
      </c>
      <c r="G49" s="63">
        <v>184167.07</v>
      </c>
      <c r="H49" s="63">
        <v>0</v>
      </c>
    </row>
    <row r="51" spans="1:9">
      <c r="D51" s="52">
        <v>11024</v>
      </c>
      <c r="E51" s="52" t="s">
        <v>69</v>
      </c>
      <c r="F51" s="52" t="s">
        <v>12</v>
      </c>
      <c r="I51" s="63">
        <v>0</v>
      </c>
    </row>
    <row r="52" spans="1:9">
      <c r="A52" s="52" t="s">
        <v>50</v>
      </c>
      <c r="B52" s="52">
        <v>1</v>
      </c>
      <c r="C52" s="64">
        <v>45661</v>
      </c>
      <c r="E52" s="52" t="s">
        <v>78</v>
      </c>
      <c r="F52" s="52" t="s">
        <v>141</v>
      </c>
      <c r="G52" s="63">
        <v>8665.2999999999993</v>
      </c>
      <c r="I52" s="63">
        <v>8665.2999999999993</v>
      </c>
    </row>
    <row r="53" spans="1:9">
      <c r="A53" s="52" t="s">
        <v>50</v>
      </c>
      <c r="B53" s="52">
        <v>1</v>
      </c>
      <c r="C53" s="64">
        <v>45661</v>
      </c>
      <c r="E53" s="52" t="s">
        <v>78</v>
      </c>
      <c r="F53" s="52" t="s">
        <v>142</v>
      </c>
      <c r="G53" s="63">
        <v>64.59</v>
      </c>
      <c r="I53" s="63">
        <v>8729.89</v>
      </c>
    </row>
    <row r="54" spans="1:9">
      <c r="A54" s="52">
        <v>6</v>
      </c>
      <c r="B54" s="52">
        <v>4</v>
      </c>
      <c r="C54" s="52" t="s">
        <v>111</v>
      </c>
      <c r="E54" s="52"/>
      <c r="F54" s="52" t="s">
        <v>143</v>
      </c>
      <c r="G54" s="63">
        <v>16.54</v>
      </c>
      <c r="I54" s="63">
        <v>8746.43</v>
      </c>
    </row>
    <row r="55" spans="1:9">
      <c r="A55" s="52">
        <v>12</v>
      </c>
      <c r="B55" s="52">
        <v>1</v>
      </c>
      <c r="C55" s="52" t="s">
        <v>126</v>
      </c>
      <c r="E55" s="52"/>
      <c r="F55" s="52" t="s">
        <v>144</v>
      </c>
      <c r="G55" s="63">
        <v>11.44</v>
      </c>
      <c r="I55" s="63">
        <v>8757.8700000000008</v>
      </c>
    </row>
    <row r="56" spans="1:9">
      <c r="A56" s="52" t="s">
        <v>50</v>
      </c>
      <c r="B56" s="52">
        <v>2</v>
      </c>
      <c r="C56" s="52" t="s">
        <v>133</v>
      </c>
      <c r="E56" s="52"/>
      <c r="F56" s="52" t="s">
        <v>145</v>
      </c>
      <c r="G56" s="63">
        <v>0</v>
      </c>
      <c r="I56" s="63">
        <v>8757.8700000000008</v>
      </c>
    </row>
    <row r="57" spans="1:9">
      <c r="A57" s="52" t="s">
        <v>50</v>
      </c>
      <c r="B57" s="52">
        <v>2</v>
      </c>
      <c r="C57" s="52" t="s">
        <v>133</v>
      </c>
      <c r="E57" s="52"/>
      <c r="F57" s="52" t="s">
        <v>146</v>
      </c>
      <c r="G57" s="63">
        <v>0</v>
      </c>
      <c r="I57" s="63">
        <v>8757.8700000000008</v>
      </c>
    </row>
    <row r="58" spans="1:9" ht="15" thickBot="1">
      <c r="G58" s="62"/>
      <c r="H58" s="62"/>
    </row>
    <row r="59" spans="1:9">
      <c r="F59" s="52" t="s">
        <v>13</v>
      </c>
      <c r="G59" s="63">
        <v>8757.8700000000008</v>
      </c>
      <c r="H59" s="63">
        <v>0</v>
      </c>
    </row>
    <row r="61" spans="1:9">
      <c r="D61" s="52">
        <v>11025</v>
      </c>
      <c r="E61" s="52" t="s">
        <v>45</v>
      </c>
      <c r="F61" s="52" t="s">
        <v>12</v>
      </c>
      <c r="I61" s="63">
        <v>0</v>
      </c>
    </row>
    <row r="62" spans="1:9">
      <c r="A62" s="52" t="s">
        <v>50</v>
      </c>
      <c r="B62" s="52">
        <v>1</v>
      </c>
      <c r="C62" s="64">
        <v>45661</v>
      </c>
      <c r="E62" s="52" t="s">
        <v>78</v>
      </c>
      <c r="F62" s="52" t="s">
        <v>147</v>
      </c>
      <c r="G62" s="63">
        <v>1601.64</v>
      </c>
      <c r="I62" s="63">
        <v>1601.64</v>
      </c>
    </row>
    <row r="63" spans="1:9">
      <c r="A63" s="52" t="s">
        <v>50</v>
      </c>
      <c r="B63" s="52">
        <v>1</v>
      </c>
      <c r="C63" s="64">
        <v>45661</v>
      </c>
      <c r="E63" s="52" t="s">
        <v>78</v>
      </c>
      <c r="F63" s="52" t="s">
        <v>148</v>
      </c>
      <c r="G63" s="63">
        <v>124.27</v>
      </c>
      <c r="I63" s="63">
        <v>1725.91</v>
      </c>
    </row>
    <row r="64" spans="1:9">
      <c r="A64" s="52" t="s">
        <v>50</v>
      </c>
      <c r="B64" s="52">
        <v>2</v>
      </c>
      <c r="C64" s="52" t="s">
        <v>133</v>
      </c>
      <c r="E64" s="52"/>
      <c r="F64" s="52" t="s">
        <v>149</v>
      </c>
      <c r="G64" s="63">
        <v>0</v>
      </c>
      <c r="I64" s="63">
        <v>1725.91</v>
      </c>
    </row>
    <row r="65" spans="1:9" ht="15" thickBot="1">
      <c r="G65" s="62"/>
      <c r="H65" s="62"/>
    </row>
    <row r="66" spans="1:9">
      <c r="F66" s="52" t="s">
        <v>13</v>
      </c>
      <c r="G66" s="63">
        <v>1725.91</v>
      </c>
      <c r="H66" s="63">
        <v>0</v>
      </c>
    </row>
    <row r="68" spans="1:9">
      <c r="D68" s="52">
        <v>1104</v>
      </c>
      <c r="E68" s="52" t="s">
        <v>70</v>
      </c>
      <c r="F68" s="52" t="s">
        <v>12</v>
      </c>
      <c r="I68" s="63">
        <v>0</v>
      </c>
    </row>
    <row r="69" spans="1:9">
      <c r="A69" s="52">
        <v>2</v>
      </c>
      <c r="B69" s="52">
        <v>3</v>
      </c>
      <c r="C69" s="52" t="s">
        <v>150</v>
      </c>
      <c r="E69" s="52" t="s">
        <v>151</v>
      </c>
      <c r="F69" s="52" t="s">
        <v>152</v>
      </c>
      <c r="G69" s="63">
        <v>38229.199999999997</v>
      </c>
      <c r="I69" s="63">
        <v>38229.199999999997</v>
      </c>
    </row>
    <row r="70" spans="1:9" ht="15" thickBot="1">
      <c r="G70" s="62"/>
      <c r="H70" s="62"/>
    </row>
    <row r="71" spans="1:9">
      <c r="F71" s="52" t="s">
        <v>13</v>
      </c>
      <c r="G71" s="63">
        <v>38229.199999999997</v>
      </c>
      <c r="H71" s="63">
        <v>0</v>
      </c>
    </row>
    <row r="73" spans="1:9">
      <c r="D73" s="52">
        <v>110503</v>
      </c>
      <c r="E73" s="52" t="s">
        <v>51</v>
      </c>
      <c r="F73" s="52" t="s">
        <v>12</v>
      </c>
      <c r="I73" s="63">
        <v>0</v>
      </c>
    </row>
    <row r="74" spans="1:9">
      <c r="A74" s="52">
        <v>3</v>
      </c>
      <c r="B74" s="52">
        <v>2</v>
      </c>
      <c r="C74" s="52" t="s">
        <v>133</v>
      </c>
      <c r="E74" s="52" t="s">
        <v>153</v>
      </c>
      <c r="F74" s="52" t="s">
        <v>154</v>
      </c>
      <c r="G74" s="63">
        <v>3150</v>
      </c>
      <c r="I74" s="63">
        <v>3150</v>
      </c>
    </row>
    <row r="75" spans="1:9" ht="15" thickBot="1">
      <c r="G75" s="62"/>
      <c r="H75" s="62"/>
    </row>
    <row r="76" spans="1:9">
      <c r="F76" s="52" t="s">
        <v>13</v>
      </c>
      <c r="G76" s="63">
        <v>3150</v>
      </c>
      <c r="H76" s="63">
        <v>0</v>
      </c>
    </row>
    <row r="78" spans="1:9">
      <c r="D78" s="52">
        <v>210105</v>
      </c>
      <c r="E78" s="52" t="s">
        <v>52</v>
      </c>
      <c r="F78" s="52" t="s">
        <v>12</v>
      </c>
      <c r="I78" s="63">
        <v>0</v>
      </c>
    </row>
    <row r="79" spans="1:9">
      <c r="A79" s="52">
        <v>3</v>
      </c>
      <c r="B79" s="52">
        <v>2</v>
      </c>
      <c r="C79" s="52" t="s">
        <v>133</v>
      </c>
      <c r="E79" s="52" t="s">
        <v>153</v>
      </c>
      <c r="F79" s="52" t="s">
        <v>154</v>
      </c>
      <c r="H79" s="63">
        <v>3150</v>
      </c>
      <c r="I79" s="63">
        <v>3150</v>
      </c>
    </row>
    <row r="80" spans="1:9" ht="15" thickBot="1">
      <c r="G80" s="62"/>
      <c r="H80" s="62"/>
    </row>
    <row r="81" spans="1:9">
      <c r="F81" s="52" t="s">
        <v>13</v>
      </c>
      <c r="G81" s="63">
        <v>0</v>
      </c>
      <c r="H81" s="63">
        <v>3150</v>
      </c>
    </row>
    <row r="83" spans="1:9">
      <c r="D83" s="52">
        <v>21021</v>
      </c>
      <c r="E83" s="52" t="s">
        <v>26</v>
      </c>
      <c r="F83" s="52" t="s">
        <v>12</v>
      </c>
      <c r="I83" s="63">
        <v>0</v>
      </c>
    </row>
    <row r="84" spans="1:9">
      <c r="A84" s="52" t="s">
        <v>50</v>
      </c>
      <c r="B84" s="52">
        <v>1</v>
      </c>
      <c r="C84" s="64">
        <v>45661</v>
      </c>
      <c r="E84" s="52" t="s">
        <v>78</v>
      </c>
      <c r="F84" s="52" t="s">
        <v>55</v>
      </c>
      <c r="H84" s="63">
        <v>536623.24</v>
      </c>
      <c r="I84" s="63">
        <v>536623.24</v>
      </c>
    </row>
    <row r="85" spans="1:9">
      <c r="A85" s="52">
        <v>11</v>
      </c>
      <c r="B85" s="52">
        <v>2</v>
      </c>
      <c r="C85" s="52" t="s">
        <v>155</v>
      </c>
      <c r="E85" s="52" t="s">
        <v>156</v>
      </c>
      <c r="F85" s="52" t="s">
        <v>157</v>
      </c>
      <c r="H85" s="63">
        <v>200</v>
      </c>
      <c r="I85" s="63">
        <v>536823.24</v>
      </c>
    </row>
    <row r="86" spans="1:9">
      <c r="A86" s="52">
        <v>1</v>
      </c>
      <c r="B86" s="52">
        <v>2</v>
      </c>
      <c r="C86" s="52" t="s">
        <v>158</v>
      </c>
      <c r="E86" s="52" t="s">
        <v>159</v>
      </c>
      <c r="F86" s="52" t="s">
        <v>160</v>
      </c>
      <c r="H86" s="63">
        <v>350</v>
      </c>
      <c r="I86" s="63">
        <v>537173.24</v>
      </c>
    </row>
    <row r="87" spans="1:9">
      <c r="A87" s="52">
        <v>1</v>
      </c>
      <c r="B87" s="52">
        <v>3</v>
      </c>
      <c r="C87" s="52" t="s">
        <v>158</v>
      </c>
      <c r="E87" s="52" t="s">
        <v>161</v>
      </c>
      <c r="F87" s="52" t="s">
        <v>162</v>
      </c>
      <c r="H87" s="63">
        <v>4480.1000000000004</v>
      </c>
      <c r="I87" s="63">
        <v>541653.34</v>
      </c>
    </row>
    <row r="88" spans="1:9">
      <c r="A88" s="52">
        <v>2</v>
      </c>
      <c r="B88" s="52">
        <v>3</v>
      </c>
      <c r="C88" s="52" t="s">
        <v>150</v>
      </c>
      <c r="E88" s="52" t="s">
        <v>151</v>
      </c>
      <c r="F88" s="52" t="s">
        <v>152</v>
      </c>
      <c r="H88" s="63">
        <v>38229.199999999997</v>
      </c>
      <c r="I88" s="63">
        <v>579882.54</v>
      </c>
    </row>
    <row r="89" spans="1:9">
      <c r="A89" s="52">
        <v>2</v>
      </c>
      <c r="B89" s="52">
        <v>4</v>
      </c>
      <c r="C89" s="52" t="s">
        <v>150</v>
      </c>
      <c r="E89" s="52" t="s">
        <v>163</v>
      </c>
      <c r="F89" s="52" t="s">
        <v>160</v>
      </c>
      <c r="H89" s="63">
        <v>350</v>
      </c>
      <c r="I89" s="63">
        <v>580232.54</v>
      </c>
    </row>
    <row r="90" spans="1:9">
      <c r="A90" s="52">
        <v>2</v>
      </c>
      <c r="B90" s="52">
        <v>5</v>
      </c>
      <c r="C90" s="52" t="s">
        <v>164</v>
      </c>
      <c r="E90" s="52" t="s">
        <v>165</v>
      </c>
      <c r="F90" s="52" t="s">
        <v>166</v>
      </c>
      <c r="G90" s="63">
        <v>44011.48</v>
      </c>
      <c r="I90" s="63">
        <v>536221.06000000006</v>
      </c>
    </row>
    <row r="91" spans="1:9" ht="15" thickBot="1">
      <c r="G91" s="62"/>
      <c r="H91" s="62"/>
    </row>
    <row r="92" spans="1:9">
      <c r="F92" s="52" t="s">
        <v>13</v>
      </c>
      <c r="G92" s="63">
        <v>44011.48</v>
      </c>
      <c r="H92" s="63">
        <v>580232.54</v>
      </c>
    </row>
    <row r="94" spans="1:9">
      <c r="D94" s="52">
        <v>33</v>
      </c>
      <c r="E94" s="52" t="s">
        <v>53</v>
      </c>
      <c r="F94" s="52" t="s">
        <v>12</v>
      </c>
      <c r="I94" s="63">
        <v>0</v>
      </c>
    </row>
    <row r="95" spans="1:9">
      <c r="A95" s="52" t="s">
        <v>50</v>
      </c>
      <c r="B95" s="52">
        <v>1</v>
      </c>
      <c r="C95" s="64">
        <v>45661</v>
      </c>
      <c r="E95" s="52" t="s">
        <v>78</v>
      </c>
      <c r="F95" s="52" t="s">
        <v>55</v>
      </c>
      <c r="H95" s="63">
        <v>53045.38</v>
      </c>
      <c r="I95" s="63">
        <v>53045.38</v>
      </c>
    </row>
    <row r="96" spans="1:9" ht="15" thickBot="1">
      <c r="G96" s="62"/>
      <c r="H96" s="62"/>
    </row>
    <row r="97" spans="1:9">
      <c r="F97" s="52" t="s">
        <v>13</v>
      </c>
      <c r="G97" s="63">
        <v>0</v>
      </c>
      <c r="H97" s="63">
        <v>53045.38</v>
      </c>
    </row>
    <row r="99" spans="1:9">
      <c r="D99" s="52">
        <v>4201</v>
      </c>
      <c r="E99" s="52" t="s">
        <v>90</v>
      </c>
      <c r="F99" s="52" t="s">
        <v>12</v>
      </c>
      <c r="I99" s="63">
        <v>0</v>
      </c>
    </row>
    <row r="100" spans="1:9">
      <c r="A100" s="52">
        <v>2</v>
      </c>
      <c r="B100" s="52">
        <v>5</v>
      </c>
      <c r="C100" s="52" t="s">
        <v>164</v>
      </c>
      <c r="E100" s="52" t="s">
        <v>165</v>
      </c>
      <c r="F100" s="52" t="s">
        <v>167</v>
      </c>
      <c r="H100" s="63">
        <v>10800</v>
      </c>
      <c r="I100" s="63">
        <v>10800</v>
      </c>
    </row>
    <row r="101" spans="1:9" ht="15" thickBot="1">
      <c r="G101" s="62"/>
      <c r="H101" s="62"/>
    </row>
    <row r="102" spans="1:9">
      <c r="F102" s="52" t="s">
        <v>13</v>
      </c>
      <c r="G102" s="63">
        <v>0</v>
      </c>
      <c r="H102" s="63">
        <v>10800</v>
      </c>
    </row>
    <row r="104" spans="1:9">
      <c r="D104" s="52">
        <v>4202</v>
      </c>
      <c r="E104" s="52" t="s">
        <v>66</v>
      </c>
      <c r="F104" s="52" t="s">
        <v>12</v>
      </c>
      <c r="I104" s="63">
        <v>0</v>
      </c>
    </row>
    <row r="105" spans="1:9">
      <c r="A105" s="52">
        <v>9</v>
      </c>
      <c r="B105" s="52">
        <v>2</v>
      </c>
      <c r="C105" s="52" t="s">
        <v>168</v>
      </c>
      <c r="E105" s="52"/>
      <c r="F105" s="52" t="s">
        <v>169</v>
      </c>
      <c r="H105" s="63">
        <v>41250</v>
      </c>
      <c r="I105" s="63">
        <v>41250</v>
      </c>
    </row>
    <row r="106" spans="1:9">
      <c r="A106" s="52">
        <v>3</v>
      </c>
      <c r="B106" s="52">
        <v>2</v>
      </c>
      <c r="C106" s="52" t="s">
        <v>133</v>
      </c>
      <c r="E106" s="52" t="s">
        <v>153</v>
      </c>
      <c r="F106" s="52" t="s">
        <v>154</v>
      </c>
      <c r="H106" s="63">
        <v>3150</v>
      </c>
      <c r="I106" s="63">
        <v>44400</v>
      </c>
    </row>
    <row r="107" spans="1:9" ht="15" thickBot="1">
      <c r="G107" s="62"/>
      <c r="H107" s="62"/>
    </row>
    <row r="108" spans="1:9">
      <c r="F108" s="52" t="s">
        <v>13</v>
      </c>
      <c r="G108" s="63">
        <v>0</v>
      </c>
      <c r="H108" s="63">
        <v>44400</v>
      </c>
    </row>
    <row r="110" spans="1:9">
      <c r="D110" s="52">
        <v>4203</v>
      </c>
      <c r="E110" s="52" t="s">
        <v>91</v>
      </c>
      <c r="F110" s="52" t="s">
        <v>12</v>
      </c>
      <c r="I110" s="63">
        <v>0</v>
      </c>
    </row>
    <row r="111" spans="1:9">
      <c r="A111" s="52">
        <v>2</v>
      </c>
      <c r="B111" s="52">
        <v>5</v>
      </c>
      <c r="C111" s="52" t="s">
        <v>164</v>
      </c>
      <c r="E111" s="52" t="s">
        <v>165</v>
      </c>
      <c r="F111" s="52" t="s">
        <v>166</v>
      </c>
      <c r="H111" s="63">
        <v>33211.480000000003</v>
      </c>
      <c r="I111" s="63">
        <v>33211.480000000003</v>
      </c>
    </row>
    <row r="112" spans="1:9" ht="15" thickBot="1">
      <c r="G112" s="62"/>
      <c r="H112" s="62"/>
    </row>
    <row r="113" spans="1:9">
      <c r="F113" s="52" t="s">
        <v>13</v>
      </c>
      <c r="G113" s="63">
        <v>0</v>
      </c>
      <c r="H113" s="63">
        <v>33211.480000000003</v>
      </c>
    </row>
    <row r="115" spans="1:9">
      <c r="D115" s="52">
        <v>43</v>
      </c>
      <c r="E115" s="52" t="s">
        <v>48</v>
      </c>
      <c r="F115" s="52" t="s">
        <v>12</v>
      </c>
      <c r="I115" s="63">
        <v>0</v>
      </c>
    </row>
    <row r="116" spans="1:9">
      <c r="A116" s="52" t="s">
        <v>50</v>
      </c>
      <c r="B116" s="52">
        <v>1</v>
      </c>
      <c r="C116" s="64">
        <v>45661</v>
      </c>
      <c r="E116" s="52" t="s">
        <v>78</v>
      </c>
      <c r="F116" s="52" t="s">
        <v>136</v>
      </c>
      <c r="H116" s="63">
        <v>5802.03</v>
      </c>
      <c r="I116" s="63">
        <v>5802.03</v>
      </c>
    </row>
    <row r="117" spans="1:9">
      <c r="A117" s="52" t="s">
        <v>50</v>
      </c>
      <c r="B117" s="52">
        <v>1</v>
      </c>
      <c r="C117" s="64">
        <v>45661</v>
      </c>
      <c r="E117" s="52" t="s">
        <v>78</v>
      </c>
      <c r="F117" s="52" t="s">
        <v>142</v>
      </c>
      <c r="H117" s="63">
        <v>64.59</v>
      </c>
      <c r="I117" s="63">
        <v>5866.62</v>
      </c>
    </row>
    <row r="118" spans="1:9">
      <c r="A118" s="52" t="s">
        <v>50</v>
      </c>
      <c r="B118" s="52">
        <v>1</v>
      </c>
      <c r="C118" s="64">
        <v>45661</v>
      </c>
      <c r="E118" s="52" t="s">
        <v>78</v>
      </c>
      <c r="F118" s="52" t="s">
        <v>148</v>
      </c>
      <c r="H118" s="63">
        <v>124.27</v>
      </c>
      <c r="I118" s="63">
        <v>5990.89</v>
      </c>
    </row>
    <row r="119" spans="1:9" ht="15" thickBot="1">
      <c r="G119" s="62"/>
      <c r="H119" s="62"/>
    </row>
    <row r="120" spans="1:9">
      <c r="F120" s="52" t="s">
        <v>13</v>
      </c>
      <c r="G120" s="63">
        <v>0</v>
      </c>
      <c r="H120" s="63">
        <v>5990.89</v>
      </c>
    </row>
    <row r="122" spans="1:9">
      <c r="D122" s="52">
        <v>46</v>
      </c>
      <c r="E122" s="52" t="s">
        <v>27</v>
      </c>
      <c r="F122" s="52" t="s">
        <v>12</v>
      </c>
      <c r="I122" s="63">
        <v>0</v>
      </c>
    </row>
    <row r="123" spans="1:9">
      <c r="A123" s="52">
        <v>4</v>
      </c>
      <c r="B123" s="52">
        <v>1</v>
      </c>
      <c r="C123" s="52" t="s">
        <v>103</v>
      </c>
      <c r="E123" s="52"/>
      <c r="F123" s="52" t="s">
        <v>65</v>
      </c>
      <c r="H123" s="63">
        <v>72.09</v>
      </c>
      <c r="I123" s="63">
        <v>72.09</v>
      </c>
    </row>
    <row r="124" spans="1:9">
      <c r="A124" s="52">
        <v>5</v>
      </c>
      <c r="B124" s="52">
        <v>1</v>
      </c>
      <c r="C124" s="52" t="s">
        <v>104</v>
      </c>
      <c r="E124" s="52"/>
      <c r="F124" s="52" t="s">
        <v>65</v>
      </c>
      <c r="H124" s="63">
        <v>69.790000000000006</v>
      </c>
      <c r="I124" s="63">
        <v>141.88</v>
      </c>
    </row>
    <row r="125" spans="1:9">
      <c r="A125" s="52">
        <v>6</v>
      </c>
      <c r="B125" s="52">
        <v>3</v>
      </c>
      <c r="C125" s="52" t="s">
        <v>111</v>
      </c>
      <c r="E125" s="52"/>
      <c r="F125" s="52" t="s">
        <v>65</v>
      </c>
      <c r="H125" s="63">
        <v>70.3</v>
      </c>
      <c r="I125" s="63">
        <v>212.18</v>
      </c>
    </row>
    <row r="126" spans="1:9">
      <c r="A126" s="52">
        <v>6</v>
      </c>
      <c r="B126" s="52">
        <v>4</v>
      </c>
      <c r="C126" s="52" t="s">
        <v>111</v>
      </c>
      <c r="E126" s="52"/>
      <c r="F126" s="52" t="s">
        <v>137</v>
      </c>
      <c r="H126" s="63">
        <v>114.62</v>
      </c>
      <c r="I126" s="63">
        <v>326.8</v>
      </c>
    </row>
    <row r="127" spans="1:9">
      <c r="A127" s="52">
        <v>6</v>
      </c>
      <c r="B127" s="52">
        <v>4</v>
      </c>
      <c r="C127" s="52" t="s">
        <v>111</v>
      </c>
      <c r="E127" s="52"/>
      <c r="F127" s="52" t="s">
        <v>143</v>
      </c>
      <c r="H127" s="63">
        <v>16.54</v>
      </c>
      <c r="I127" s="63">
        <v>343.34</v>
      </c>
    </row>
    <row r="128" spans="1:9">
      <c r="A128" s="52">
        <v>7</v>
      </c>
      <c r="B128" s="52">
        <v>4</v>
      </c>
      <c r="C128" s="52" t="s">
        <v>121</v>
      </c>
      <c r="E128" s="52"/>
      <c r="F128" s="52" t="s">
        <v>65</v>
      </c>
      <c r="H128" s="63">
        <v>61.62</v>
      </c>
      <c r="I128" s="63">
        <v>404.96</v>
      </c>
    </row>
    <row r="129" spans="1:9">
      <c r="A129" s="52">
        <v>8</v>
      </c>
      <c r="B129" s="52">
        <v>1</v>
      </c>
      <c r="C129" s="52" t="s">
        <v>122</v>
      </c>
      <c r="E129" s="52"/>
      <c r="F129" s="52" t="s">
        <v>65</v>
      </c>
      <c r="H129" s="63">
        <v>63.04</v>
      </c>
      <c r="I129" s="63">
        <v>468</v>
      </c>
    </row>
    <row r="130" spans="1:9">
      <c r="A130" s="52">
        <v>9</v>
      </c>
      <c r="B130" s="52">
        <v>1</v>
      </c>
      <c r="C130" s="52" t="s">
        <v>123</v>
      </c>
      <c r="E130" s="52"/>
      <c r="F130" s="52" t="s">
        <v>65</v>
      </c>
      <c r="H130" s="63">
        <v>52.91</v>
      </c>
      <c r="I130" s="63">
        <v>520.91</v>
      </c>
    </row>
    <row r="131" spans="1:9">
      <c r="A131" s="52">
        <v>10</v>
      </c>
      <c r="B131" s="52">
        <v>1</v>
      </c>
      <c r="C131" s="52" t="s">
        <v>124</v>
      </c>
      <c r="E131" s="52"/>
      <c r="F131" s="52" t="s">
        <v>65</v>
      </c>
      <c r="H131" s="63">
        <v>31.66</v>
      </c>
      <c r="I131" s="63">
        <v>552.57000000000005</v>
      </c>
    </row>
    <row r="132" spans="1:9">
      <c r="A132" s="52">
        <v>11</v>
      </c>
      <c r="B132" s="52">
        <v>1</v>
      </c>
      <c r="C132" s="52" t="s">
        <v>125</v>
      </c>
      <c r="E132" s="52"/>
      <c r="F132" s="52" t="s">
        <v>65</v>
      </c>
      <c r="H132" s="63">
        <v>3.52</v>
      </c>
      <c r="I132" s="63">
        <v>556.09</v>
      </c>
    </row>
    <row r="133" spans="1:9">
      <c r="A133" s="52">
        <v>12</v>
      </c>
      <c r="B133" s="52">
        <v>1</v>
      </c>
      <c r="C133" s="52" t="s">
        <v>126</v>
      </c>
      <c r="E133" s="52"/>
      <c r="F133" s="52" t="s">
        <v>65</v>
      </c>
      <c r="H133" s="63">
        <v>0.47</v>
      </c>
      <c r="I133" s="63">
        <v>556.55999999999995</v>
      </c>
    </row>
    <row r="134" spans="1:9">
      <c r="A134" s="52">
        <v>12</v>
      </c>
      <c r="B134" s="52">
        <v>1</v>
      </c>
      <c r="C134" s="52" t="s">
        <v>126</v>
      </c>
      <c r="E134" s="52"/>
      <c r="F134" s="52" t="s">
        <v>138</v>
      </c>
      <c r="H134" s="63">
        <v>114.73</v>
      </c>
      <c r="I134" s="63">
        <v>671.29</v>
      </c>
    </row>
    <row r="135" spans="1:9">
      <c r="A135" s="52">
        <v>12</v>
      </c>
      <c r="B135" s="52">
        <v>1</v>
      </c>
      <c r="C135" s="52" t="s">
        <v>126</v>
      </c>
      <c r="E135" s="52"/>
      <c r="F135" s="52" t="s">
        <v>144</v>
      </c>
      <c r="H135" s="63">
        <v>11.44</v>
      </c>
      <c r="I135" s="63">
        <v>682.73</v>
      </c>
    </row>
    <row r="136" spans="1:9">
      <c r="A136" s="52">
        <v>1</v>
      </c>
      <c r="B136" s="52">
        <v>1</v>
      </c>
      <c r="C136" s="52" t="s">
        <v>127</v>
      </c>
      <c r="E136" s="52"/>
      <c r="F136" s="52" t="s">
        <v>65</v>
      </c>
      <c r="H136" s="63">
        <v>0.51</v>
      </c>
      <c r="I136" s="63">
        <v>683.24</v>
      </c>
    </row>
    <row r="137" spans="1:9">
      <c r="A137" s="52">
        <v>2</v>
      </c>
      <c r="B137" s="52">
        <v>2</v>
      </c>
      <c r="C137" s="52" t="s">
        <v>131</v>
      </c>
      <c r="E137" s="52"/>
      <c r="F137" s="52" t="s">
        <v>65</v>
      </c>
      <c r="H137" s="63">
        <v>0.51</v>
      </c>
      <c r="I137" s="63">
        <v>683.75</v>
      </c>
    </row>
    <row r="138" spans="1:9">
      <c r="A138" s="52">
        <v>3</v>
      </c>
      <c r="B138" s="52">
        <v>1</v>
      </c>
      <c r="C138" s="52" t="s">
        <v>132</v>
      </c>
      <c r="E138" s="52"/>
      <c r="F138" s="52" t="s">
        <v>65</v>
      </c>
      <c r="H138" s="63">
        <v>0.45</v>
      </c>
      <c r="I138" s="63">
        <v>684.2</v>
      </c>
    </row>
    <row r="139" spans="1:9" ht="15" thickBot="1">
      <c r="G139" s="62"/>
      <c r="H139" s="62"/>
    </row>
    <row r="140" spans="1:9">
      <c r="F140" s="52" t="s">
        <v>13</v>
      </c>
      <c r="G140" s="63">
        <v>0</v>
      </c>
      <c r="H140" s="63">
        <v>684.2</v>
      </c>
    </row>
    <row r="142" spans="1:9">
      <c r="D142" s="52">
        <v>49</v>
      </c>
      <c r="E142" s="52" t="s">
        <v>62</v>
      </c>
      <c r="F142" s="52" t="s">
        <v>12</v>
      </c>
      <c r="I142" s="63">
        <v>0</v>
      </c>
    </row>
    <row r="143" spans="1:9">
      <c r="A143" s="52">
        <v>7</v>
      </c>
      <c r="B143" s="52">
        <v>3</v>
      </c>
      <c r="C143" s="52" t="s">
        <v>118</v>
      </c>
      <c r="E143" s="52" t="s">
        <v>119</v>
      </c>
      <c r="F143" s="52" t="s">
        <v>120</v>
      </c>
      <c r="H143" s="63">
        <v>1680</v>
      </c>
      <c r="I143" s="63">
        <v>1680</v>
      </c>
    </row>
    <row r="144" spans="1:9">
      <c r="A144" s="52">
        <v>2</v>
      </c>
      <c r="B144" s="52">
        <v>1</v>
      </c>
      <c r="C144" s="52" t="s">
        <v>128</v>
      </c>
      <c r="E144" s="52" t="s">
        <v>129</v>
      </c>
      <c r="F144" s="52" t="s">
        <v>130</v>
      </c>
      <c r="H144" s="63">
        <v>1400</v>
      </c>
      <c r="I144" s="63">
        <v>3080</v>
      </c>
    </row>
    <row r="145" spans="1:9" ht="15" thickBot="1">
      <c r="G145" s="62"/>
      <c r="H145" s="62"/>
    </row>
    <row r="146" spans="1:9">
      <c r="F146" s="52" t="s">
        <v>13</v>
      </c>
      <c r="G146" s="63">
        <v>0</v>
      </c>
      <c r="H146" s="63">
        <v>3080</v>
      </c>
    </row>
    <row r="148" spans="1:9">
      <c r="D148" s="52">
        <v>5107</v>
      </c>
      <c r="E148" s="52" t="s">
        <v>92</v>
      </c>
      <c r="F148" s="52" t="s">
        <v>12</v>
      </c>
      <c r="I148" s="63">
        <v>0</v>
      </c>
    </row>
    <row r="149" spans="1:9">
      <c r="A149" s="52">
        <v>11</v>
      </c>
      <c r="B149" s="52">
        <v>2</v>
      </c>
      <c r="C149" s="52" t="s">
        <v>155</v>
      </c>
      <c r="E149" s="52" t="s">
        <v>156</v>
      </c>
      <c r="F149" s="52" t="s">
        <v>157</v>
      </c>
      <c r="G149" s="63">
        <v>200</v>
      </c>
      <c r="I149" s="63">
        <v>200</v>
      </c>
    </row>
    <row r="150" spans="1:9" ht="15" thickBot="1">
      <c r="G150" s="62"/>
      <c r="H150" s="62"/>
    </row>
    <row r="151" spans="1:9">
      <c r="F151" s="52" t="s">
        <v>13</v>
      </c>
      <c r="G151" s="63">
        <v>200</v>
      </c>
      <c r="H151" s="63">
        <v>0</v>
      </c>
    </row>
    <row r="153" spans="1:9">
      <c r="D153" s="52" t="s">
        <v>93</v>
      </c>
      <c r="E153" s="52" t="s">
        <v>94</v>
      </c>
      <c r="F153" s="52" t="s">
        <v>12</v>
      </c>
      <c r="I153" s="63">
        <v>0</v>
      </c>
    </row>
    <row r="154" spans="1:9">
      <c r="A154" s="52">
        <v>1</v>
      </c>
      <c r="B154" s="52">
        <v>3</v>
      </c>
      <c r="C154" s="52" t="s">
        <v>158</v>
      </c>
      <c r="E154" s="52" t="s">
        <v>161</v>
      </c>
      <c r="F154" s="52" t="s">
        <v>162</v>
      </c>
      <c r="G154" s="63">
        <v>4480.1000000000004</v>
      </c>
      <c r="I154" s="63">
        <v>4480.1000000000004</v>
      </c>
    </row>
    <row r="155" spans="1:9" ht="15" thickBot="1">
      <c r="G155" s="62"/>
      <c r="H155" s="62"/>
    </row>
    <row r="156" spans="1:9">
      <c r="F156" s="52" t="s">
        <v>13</v>
      </c>
      <c r="G156" s="63">
        <v>4480.1000000000004</v>
      </c>
      <c r="H156" s="63">
        <v>0</v>
      </c>
    </row>
    <row r="158" spans="1:9">
      <c r="D158" s="52">
        <v>5120</v>
      </c>
      <c r="E158" s="52" t="s">
        <v>73</v>
      </c>
      <c r="F158" s="52" t="s">
        <v>12</v>
      </c>
      <c r="I158" s="63">
        <v>0</v>
      </c>
    </row>
    <row r="159" spans="1:9">
      <c r="A159" s="52">
        <v>1</v>
      </c>
      <c r="B159" s="52">
        <v>2</v>
      </c>
      <c r="C159" s="52" t="s">
        <v>158</v>
      </c>
      <c r="E159" s="52" t="s">
        <v>159</v>
      </c>
      <c r="F159" s="52" t="s">
        <v>160</v>
      </c>
      <c r="G159" s="63">
        <v>350</v>
      </c>
      <c r="I159" s="63">
        <v>350</v>
      </c>
    </row>
    <row r="160" spans="1:9">
      <c r="A160" s="52">
        <v>2</v>
      </c>
      <c r="B160" s="52">
        <v>4</v>
      </c>
      <c r="C160" s="52" t="s">
        <v>150</v>
      </c>
      <c r="E160" s="52" t="s">
        <v>163</v>
      </c>
      <c r="F160" s="52" t="s">
        <v>160</v>
      </c>
      <c r="G160" s="63">
        <v>350</v>
      </c>
      <c r="I160" s="63">
        <v>700</v>
      </c>
    </row>
    <row r="161" spans="1:9" ht="15" thickBot="1">
      <c r="G161" s="62"/>
      <c r="H161" s="62"/>
    </row>
    <row r="162" spans="1:9">
      <c r="F162" s="52" t="s">
        <v>13</v>
      </c>
      <c r="G162" s="63">
        <v>700</v>
      </c>
      <c r="H162" s="63">
        <v>0</v>
      </c>
    </row>
    <row r="164" spans="1:9">
      <c r="D164" s="52">
        <v>5201</v>
      </c>
      <c r="E164" s="52" t="s">
        <v>54</v>
      </c>
      <c r="F164" s="52" t="s">
        <v>12</v>
      </c>
      <c r="I164" s="63">
        <v>0</v>
      </c>
    </row>
    <row r="165" spans="1:9">
      <c r="A165" s="52" t="s">
        <v>50</v>
      </c>
      <c r="B165" s="52">
        <v>1</v>
      </c>
      <c r="C165" s="64">
        <v>45661</v>
      </c>
      <c r="E165" s="52" t="s">
        <v>78</v>
      </c>
      <c r="F165" s="52" t="s">
        <v>84</v>
      </c>
      <c r="H165" s="63">
        <v>36900</v>
      </c>
      <c r="I165" s="63">
        <v>-36900</v>
      </c>
    </row>
    <row r="166" spans="1:9">
      <c r="A166" s="52">
        <v>6</v>
      </c>
      <c r="B166" s="52">
        <v>1</v>
      </c>
      <c r="C166" s="52" t="s">
        <v>105</v>
      </c>
      <c r="E166" s="52" t="s">
        <v>106</v>
      </c>
      <c r="F166" s="52" t="s">
        <v>107</v>
      </c>
      <c r="G166" s="63">
        <v>2250</v>
      </c>
      <c r="I166" s="63">
        <v>-34650</v>
      </c>
    </row>
    <row r="167" spans="1:9">
      <c r="A167" s="52">
        <v>6</v>
      </c>
      <c r="B167" s="52">
        <v>2</v>
      </c>
      <c r="C167" s="52" t="s">
        <v>108</v>
      </c>
      <c r="E167" s="52" t="s">
        <v>109</v>
      </c>
      <c r="F167" s="52" t="s">
        <v>110</v>
      </c>
      <c r="G167" s="63">
        <v>35400</v>
      </c>
      <c r="I167" s="63">
        <v>750</v>
      </c>
    </row>
    <row r="168" spans="1:9">
      <c r="A168" s="52">
        <v>7</v>
      </c>
      <c r="B168" s="52">
        <v>1</v>
      </c>
      <c r="C168" s="52" t="s">
        <v>112</v>
      </c>
      <c r="E168" s="52" t="s">
        <v>113</v>
      </c>
      <c r="F168" s="52" t="s">
        <v>114</v>
      </c>
      <c r="G168" s="63">
        <v>3500</v>
      </c>
      <c r="I168" s="63">
        <v>4250</v>
      </c>
    </row>
    <row r="169" spans="1:9">
      <c r="A169" s="52">
        <v>7</v>
      </c>
      <c r="B169" s="52">
        <v>2</v>
      </c>
      <c r="C169" s="52" t="s">
        <v>115</v>
      </c>
      <c r="E169" s="52" t="s">
        <v>116</v>
      </c>
      <c r="F169" s="52" t="s">
        <v>117</v>
      </c>
      <c r="G169" s="63">
        <v>3300</v>
      </c>
      <c r="I169" s="63">
        <v>7550</v>
      </c>
    </row>
    <row r="170" spans="1:9">
      <c r="A170" s="52">
        <v>9</v>
      </c>
      <c r="B170" s="52">
        <v>2</v>
      </c>
      <c r="C170" s="52" t="s">
        <v>168</v>
      </c>
      <c r="E170" s="52"/>
      <c r="F170" s="52" t="s">
        <v>169</v>
      </c>
      <c r="G170" s="63">
        <v>41250</v>
      </c>
      <c r="I170" s="63">
        <v>48800</v>
      </c>
    </row>
    <row r="171" spans="1:9">
      <c r="A171" s="52">
        <v>3</v>
      </c>
      <c r="B171" s="52">
        <v>2</v>
      </c>
      <c r="C171" s="52" t="s">
        <v>133</v>
      </c>
      <c r="E171" s="52" t="s">
        <v>153</v>
      </c>
      <c r="F171" s="52" t="s">
        <v>154</v>
      </c>
      <c r="G171" s="63">
        <v>3150</v>
      </c>
      <c r="I171" s="63">
        <v>51950</v>
      </c>
    </row>
    <row r="172" spans="1:9" ht="15" thickBot="1">
      <c r="G172" s="62"/>
      <c r="H172" s="62"/>
    </row>
    <row r="173" spans="1:9">
      <c r="F173" s="52" t="s">
        <v>13</v>
      </c>
      <c r="G173" s="63">
        <v>88850</v>
      </c>
      <c r="H173" s="63">
        <v>36900</v>
      </c>
    </row>
    <row r="175" spans="1:9">
      <c r="F175" s="52" t="s">
        <v>14</v>
      </c>
      <c r="G175" s="63">
        <v>815944.49</v>
      </c>
      <c r="H175" s="63">
        <v>815944.49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AGM report</vt:lpstr>
      <vt:lpstr>TB</vt:lpstr>
      <vt:lpstr>GL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2015-06-08T16:49:48Z</cp:lastPrinted>
  <dcterms:created xsi:type="dcterms:W3CDTF">2006-09-16T00:00:00Z</dcterms:created>
  <dcterms:modified xsi:type="dcterms:W3CDTF">2026-06-15T17:53:33Z</dcterms:modified>
</cp:coreProperties>
</file>